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S:\EHLB\EHLB Staff Reports and Publications\_Papers &amp; Posters\IAQ 2021 - Ventilation and Filtration Considerations for Schools\final version as of July 2021\"/>
    </mc:Choice>
  </mc:AlternateContent>
  <xr:revisionPtr revIDLastSave="0" documentId="13_ncr:1_{20A4E26A-6FE8-4A8B-83AC-923CB29D17EB}" xr6:coauthVersionLast="45" xr6:coauthVersionMax="45" xr10:uidLastSave="{00000000-0000-0000-0000-000000000000}"/>
  <bookViews>
    <workbookView xWindow="-108" yWindow="-108" windowWidth="23256" windowHeight="12576" tabRatio="758" xr2:uid="{00000000-000D-0000-FFFF-FFFF00000000}"/>
  </bookViews>
  <sheets>
    <sheet name="Disclaimer" sheetId="15" r:id="rId1"/>
    <sheet name="Example datasheet" sheetId="38" r:id="rId2"/>
    <sheet name="Example calculations" sheetId="40" r:id="rId3"/>
    <sheet name="Example outputs-total win area" sheetId="4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40" l="1"/>
  <c r="A9" i="40" l="1"/>
  <c r="A6" i="40"/>
  <c r="B6" i="40"/>
  <c r="A3" i="40"/>
  <c r="B4" i="40"/>
  <c r="B5" i="40"/>
  <c r="B7" i="40"/>
  <c r="B8" i="40"/>
  <c r="B9" i="40"/>
  <c r="B3" i="41"/>
  <c r="B4" i="41" s="1"/>
  <c r="A4" i="40"/>
  <c r="A5" i="40"/>
  <c r="A7" i="40"/>
  <c r="A8" i="40"/>
</calcChain>
</file>

<file path=xl/sharedStrings.xml><?xml version="1.0" encoding="utf-8"?>
<sst xmlns="http://schemas.openxmlformats.org/spreadsheetml/2006/main" count="87" uniqueCount="35">
  <si>
    <t>Units</t>
  </si>
  <si>
    <t>Note</t>
  </si>
  <si>
    <t xml:space="preserve">Inspector's name: </t>
  </si>
  <si>
    <t>Date:</t>
  </si>
  <si>
    <t>Jane Jones</t>
  </si>
  <si>
    <t>unitless</t>
  </si>
  <si>
    <r>
      <t>ft</t>
    </r>
    <r>
      <rPr>
        <vertAlign val="superscript"/>
        <sz val="12"/>
        <rFont val="Arial"/>
        <family val="2"/>
      </rPr>
      <t>2</t>
    </r>
  </si>
  <si>
    <t xml:space="preserve">Classroom Window Openable Area Inspection Datasheet (using English units) </t>
  </si>
  <si>
    <t>inch</t>
  </si>
  <si>
    <t>No</t>
  </si>
  <si>
    <t>Yes</t>
  </si>
  <si>
    <t>Classroom Name:</t>
  </si>
  <si>
    <t xml:space="preserve"> Window Number</t>
  </si>
  <si>
    <t>Openable Window Area</t>
  </si>
  <si>
    <t>Output Parameter</t>
  </si>
  <si>
    <t>Calculated Value</t>
  </si>
  <si>
    <t>User Input 1: 
Room Floor Area</t>
  </si>
  <si>
    <t>User Input 2: 
Window Number</t>
  </si>
  <si>
    <t xml:space="preserve">User Input 3:
 Is window obstructed? (Yes or No) </t>
  </si>
  <si>
    <t>Units 
(input 1)</t>
  </si>
  <si>
    <t>Units
 (input 4)</t>
  </si>
  <si>
    <t>Units (input 5)</t>
  </si>
  <si>
    <t>Blank</t>
  </si>
  <si>
    <t xml:space="preserve">User Input 5: 
Window Height or Swing-open Distance </t>
  </si>
  <si>
    <t>(see note for window 1)</t>
  </si>
  <si>
    <t>Openable area for each window is calculated as 
"Width or Swing-open distance" × "Height or Swing-open distance"</t>
  </si>
  <si>
    <t>If the window is unobstructed, enter "No" for "User Input 3." 
If the window is obstructed and cannot open, enter "Yes" for "User Input 3" 
and then "0" for both "User Input 4" and "User Input 5."</t>
  </si>
  <si>
    <t xml:space="preserve">Total openable area 
for unobstructed windows </t>
  </si>
  <si>
    <t>Total window openable area 
as a percentage of floor area</t>
  </si>
  <si>
    <r>
      <t>Note:</t>
    </r>
    <r>
      <rPr>
        <sz val="12"/>
        <color theme="1"/>
        <rFont val="Arial"/>
        <family val="2"/>
      </rPr>
      <t xml:space="preserve"> Title 24 requires that classrooms 
have windows with a total openable area 
of at least four percent of the floor area 
or a mechanical ventilation system 
with an outdoor air VR of at least 
15 cfm/occupant or 0.15 cfm/ft</t>
    </r>
    <r>
      <rPr>
        <vertAlign val="superscript"/>
        <sz val="12"/>
        <color theme="1"/>
        <rFont val="Arial"/>
        <family val="2"/>
      </rPr>
      <t>2</t>
    </r>
    <r>
      <rPr>
        <sz val="12"/>
        <color theme="1"/>
        <rFont val="Arial"/>
        <family val="2"/>
      </rPr>
      <t>, whichever is greater.</t>
    </r>
  </si>
  <si>
    <r>
      <t>Disclaimer: This spreadsheet is for illustrative purposes only based on the inputs that a user enters in the tab of "Example datasheet". It demonstrates how to estimate total openable area of windows. For details of how to conduct DIY inspection for the area of openable windows in classrooms, see Appendix B of the IAQ report entitled "</t>
    </r>
    <r>
      <rPr>
        <i/>
        <sz val="12"/>
        <color theme="1"/>
        <rFont val="Arial"/>
        <family val="2"/>
      </rPr>
      <t>Ventilation and Filtration to Reduce Long-range Airborne Transmission of COVID-19 and Other Respiratory Infections: Considerations for Reopened Schools.</t>
    </r>
    <r>
      <rPr>
        <sz val="12"/>
        <color theme="1"/>
        <rFont val="Arial"/>
        <family val="2"/>
      </rPr>
      <t>"</t>
    </r>
  </si>
  <si>
    <t xml:space="preserve">Information to be entered by field inspector (or user) : Enter (or overwrite) values in the columns of "User Input 1", "User Input 2", "User Input 3",  "User Input 4", and "User Input 5", and in cells B2, D2 and F2 </t>
  </si>
  <si>
    <t>Calculated Values based on Example Datasheet</t>
  </si>
  <si>
    <r>
      <t xml:space="preserve">Estimated </t>
    </r>
    <r>
      <rPr>
        <b/>
        <sz val="12"/>
        <rFont val="Arial"/>
        <family val="2"/>
      </rPr>
      <t xml:space="preserve">percentage of total openable window area to floor area: Model Outputs </t>
    </r>
  </si>
  <si>
    <t>User Input 4: 
Window Width or Swing-open Distance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</si>
</sst>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0"/>
      <color rgb="FF000000"/>
      <name val="Arial"/>
      <family val="2"/>
    </font>
    <font>
      <sz val="12"/>
      <color theme="1"/>
      <name val="Arial"/>
      <family val="2"/>
    </font>
    <font>
      <sz val="20"/>
      <color theme="1"/>
      <name val="Arial"/>
      <family val="2"/>
    </font>
    <font>
      <b/>
      <sz val="12"/>
      <color theme="1"/>
      <name val="Arial"/>
      <family val="2"/>
    </font>
    <font>
      <b/>
      <sz val="12"/>
      <name val="Arial"/>
      <family val="2"/>
    </font>
    <font>
      <sz val="12"/>
      <name val="Arial"/>
      <family val="2"/>
    </font>
    <font>
      <sz val="12"/>
      <color theme="1"/>
      <name val="Calibri"/>
      <family val="2"/>
      <scheme val="minor"/>
    </font>
    <font>
      <i/>
      <sz val="12"/>
      <color theme="1"/>
      <name val="Arial"/>
      <family val="2"/>
    </font>
    <font>
      <vertAlign val="superscript"/>
      <sz val="12"/>
      <name val="Arial"/>
      <family val="2"/>
    </font>
    <font>
      <b/>
      <sz val="11"/>
      <color theme="1"/>
      <name val="Calibri"/>
      <family val="2"/>
      <scheme val="minor"/>
    </font>
    <font>
      <sz val="11"/>
      <name val="Calibri"/>
      <family val="2"/>
      <scheme val="minor"/>
    </font>
    <font>
      <vertAlign val="superscript"/>
      <sz val="12"/>
      <color theme="1"/>
      <name val="Arial"/>
      <family val="2"/>
    </font>
    <font>
      <b/>
      <sz val="11"/>
      <color theme="0"/>
      <name val="Calibri"/>
      <family val="2"/>
      <scheme val="minor"/>
    </font>
    <font>
      <b/>
      <sz val="12"/>
      <color theme="0"/>
      <name val="Arial"/>
      <family val="2"/>
    </font>
    <font>
      <sz val="11"/>
      <color theme="0"/>
      <name val="Calibri"/>
      <family val="2"/>
      <scheme val="minor"/>
    </font>
    <font>
      <sz val="12"/>
      <color theme="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2">
    <xf numFmtId="0" fontId="0" fillId="0" borderId="0"/>
    <xf numFmtId="0" fontId="1" fillId="0" borderId="0"/>
  </cellStyleXfs>
  <cellXfs count="38">
    <xf numFmtId="0" fontId="0" fillId="0" borderId="0" xfId="0"/>
    <xf numFmtId="0" fontId="3" fillId="0" borderId="0" xfId="0" applyFont="1" applyAlignment="1">
      <alignment horizontal="left" vertical="center" wrapText="1"/>
    </xf>
    <xf numFmtId="0" fontId="3" fillId="0" borderId="0" xfId="0" applyFont="1" applyAlignment="1">
      <alignment vertical="center"/>
    </xf>
    <xf numFmtId="0" fontId="2" fillId="0" borderId="0" xfId="0" applyFont="1" applyAlignment="1">
      <alignment horizontal="center" vertical="center" wrapText="1"/>
    </xf>
    <xf numFmtId="0" fontId="7" fillId="0" borderId="0" xfId="0" applyFont="1"/>
    <xf numFmtId="0" fontId="2" fillId="0" borderId="0" xfId="0" applyFont="1" applyAlignment="1">
      <alignment wrapText="1"/>
    </xf>
    <xf numFmtId="0" fontId="2" fillId="0" borderId="0" xfId="1" applyFont="1" applyFill="1" applyAlignment="1">
      <alignment wrapText="1"/>
    </xf>
    <xf numFmtId="0" fontId="7" fillId="0" borderId="0" xfId="0" applyFont="1" applyFill="1"/>
    <xf numFmtId="0" fontId="3" fillId="0" borderId="0" xfId="0" applyFont="1" applyAlignment="1">
      <alignment vertical="center" wrapText="1"/>
    </xf>
    <xf numFmtId="0" fontId="2" fillId="0" borderId="0" xfId="1" applyFont="1" applyFill="1" applyAlignment="1">
      <alignment vertical="center" wrapText="1"/>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wrapText="1"/>
    </xf>
    <xf numFmtId="0" fontId="6" fillId="2" borderId="1" xfId="0" applyFont="1" applyFill="1" applyBorder="1" applyAlignment="1">
      <alignment horizontal="center" vertical="center" wrapText="1"/>
    </xf>
    <xf numFmtId="0" fontId="0" fillId="0" borderId="0" xfId="0" applyFill="1"/>
    <xf numFmtId="0" fontId="11" fillId="0" borderId="0" xfId="0" applyFont="1"/>
    <xf numFmtId="0" fontId="2" fillId="0" borderId="0" xfId="0" applyFont="1"/>
    <xf numFmtId="0" fontId="4" fillId="0" borderId="0" xfId="0" applyFont="1" applyAlignment="1">
      <alignment wrapText="1"/>
    </xf>
    <xf numFmtId="0" fontId="6" fillId="2" borderId="7"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0" xfId="0" applyFont="1" applyAlignment="1">
      <alignment wrapText="1"/>
    </xf>
    <xf numFmtId="0" fontId="6" fillId="2" borderId="3" xfId="0" applyFont="1" applyFill="1" applyBorder="1" applyAlignment="1">
      <alignment horizontal="center" vertical="center" wrapText="1"/>
    </xf>
    <xf numFmtId="0" fontId="0" fillId="2" borderId="0" xfId="0" applyFill="1"/>
    <xf numFmtId="0" fontId="5" fillId="2" borderId="2" xfId="0" applyFont="1" applyFill="1" applyBorder="1" applyAlignment="1" applyProtection="1">
      <alignment horizontal="center" vertical="center" wrapText="1"/>
      <protection locked="0"/>
    </xf>
    <xf numFmtId="0" fontId="15" fillId="2" borderId="2" xfId="0" applyFont="1" applyFill="1" applyBorder="1" applyAlignment="1">
      <alignment horizontal="center" vertical="center"/>
    </xf>
    <xf numFmtId="2" fontId="5" fillId="2" borderId="1" xfId="0" applyNumberFormat="1" applyFont="1" applyFill="1" applyBorder="1" applyAlignment="1" applyProtection="1">
      <alignment horizontal="center" vertical="center" wrapText="1"/>
      <protection locked="0"/>
    </xf>
    <xf numFmtId="0" fontId="16" fillId="3"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15" fillId="2" borderId="1" xfId="0" applyFont="1" applyFill="1" applyBorder="1" applyAlignment="1">
      <alignment horizontal="center" vertical="center"/>
    </xf>
    <xf numFmtId="14" fontId="5" fillId="0" borderId="0" xfId="0" applyNumberFormat="1" applyFont="1" applyAlignment="1">
      <alignment horizontal="center" vertical="center"/>
    </xf>
    <xf numFmtId="49" fontId="5" fillId="0" borderId="0" xfId="0" applyNumberFormat="1" applyFont="1" applyAlignment="1">
      <alignment horizontal="center" vertical="center"/>
    </xf>
    <xf numFmtId="0" fontId="5"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164" fontId="5" fillId="2" borderId="1" xfId="0" applyNumberFormat="1" applyFont="1" applyFill="1" applyBorder="1" applyAlignment="1" applyProtection="1">
      <alignment horizontal="center" vertical="center" wrapText="1"/>
      <protection locked="0"/>
    </xf>
  </cellXfs>
  <cellStyles count="2">
    <cellStyle name="Normal" xfId="0" builtinId="0"/>
    <cellStyle name="Normal_Sheet1" xfId="1" xr:uid="{00000000-0005-0000-0000-000002000000}"/>
  </cellStyles>
  <dxfs count="31">
    <dxf>
      <fill>
        <patternFill>
          <fgColor indexed="64"/>
          <bgColor theme="0"/>
        </patternFill>
      </fill>
      <border diagonalUp="0" diagonalDown="0" outline="0">
        <left style="thin">
          <color auto="1"/>
        </left>
        <right style="thin">
          <color auto="1"/>
        </right>
        <top style="thin">
          <color auto="1"/>
        </top>
        <bottom style="thin">
          <color auto="1"/>
        </bottom>
      </border>
    </dxf>
    <dxf>
      <numFmt numFmtId="0" formatCode="General"/>
      <fill>
        <patternFill>
          <fgColor indexed="64"/>
          <bgColor theme="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fgColor indexed="64"/>
          <bgColor theme="0"/>
        </patternFill>
      </fill>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ill>
        <patternFill>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auto="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Arial"/>
        <family val="2"/>
        <scheme val="none"/>
      </font>
      <numFmt numFmtId="2" formatCode="0.00"/>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2"/>
        <color auto="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protection locked="0" hidden="0"/>
    </dxf>
    <dxf>
      <border outline="0">
        <top style="thin">
          <color auto="1"/>
        </top>
      </border>
    </dxf>
    <dxf>
      <border outline="0">
        <left style="thin">
          <color auto="1"/>
        </left>
        <right style="thin">
          <color auto="1"/>
        </right>
        <top style="thin">
          <color auto="1"/>
        </top>
        <bottom style="thin">
          <color auto="1"/>
        </bottom>
      </border>
    </dxf>
    <dxf>
      <fill>
        <patternFill>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fgColor indexed="64"/>
          <bgColor theme="0"/>
        </patternFill>
      </fill>
      <border diagonalUp="0" diagonalDown="0" outline="0">
        <left style="thin">
          <color auto="1"/>
        </left>
        <right style="thin">
          <color auto="1"/>
        </right>
        <top style="thin">
          <color auto="1"/>
        </top>
        <bottom style="thin">
          <color auto="1"/>
        </bottom>
      </border>
    </dxf>
    <dxf>
      <fill>
        <patternFill>
          <fgColor indexed="64"/>
          <bgColor theme="0"/>
        </patternFill>
      </fill>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ill>
        <patternFill>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3D5BCA"/>
      <color rgb="FF649B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526C37E-18D7-4535-91BC-DB99E42E9DB9}" name="Table1" displayName="Table1" ref="A3:I10" totalsRowShown="0" headerRowDxfId="30" dataDxfId="28" headerRowBorderDxfId="29" tableBorderDxfId="27" totalsRowBorderDxfId="26">
  <tableColumns count="9">
    <tableColumn id="1" xr3:uid="{7B3DE2D2-8617-43C3-8AEE-95C94C2273BC}" name="User Input 1: _x000a_Room Floor Area" dataDxfId="25"/>
    <tableColumn id="2" xr3:uid="{79D4AD59-25B6-4042-A9BB-E80B4C9A0A14}" name="Units _x000a_(input 1)" dataDxfId="24"/>
    <tableColumn id="3" xr3:uid="{EE72916C-502C-441D-B03F-120CC980612F}" name="User Input 2: _x000a_Window Number" dataDxfId="23"/>
    <tableColumn id="4" xr3:uid="{0DDE5394-3B4F-4129-B840-0014F49F5B8F}" name="User Input 3:_x000a_ Is window obstructed? (Yes or No) " dataDxfId="22"/>
    <tableColumn id="5" xr3:uid="{46657E3F-0F49-4993-A804-00042C789E1E}" name="User Input 4: _x000a_Window Width or Swing-open Distance" dataDxfId="21"/>
    <tableColumn id="6" xr3:uid="{359FDFDB-03F8-4579-A10D-2D4CBEBB4996}" name="Units_x000a_ (input 4)" dataDxfId="20"/>
    <tableColumn id="7" xr3:uid="{6287D94B-729D-445B-9BF7-2D148639274C}" name="User Input 5: _x000a_Window Height or Swing-open Distance " dataDxfId="19"/>
    <tableColumn id="8" xr3:uid="{8D4C684B-0498-4B64-971F-979F2CDE7750}" name="Units (input 5)" dataDxfId="18"/>
    <tableColumn id="9" xr3:uid="{FF99CAA6-12C3-47B3-9A36-445F967EE62D}" name="Note" dataDxfId="17"/>
  </tableColumns>
  <tableStyleInfo name="TableStyleLight8" showFirstColumn="0" showLastColumn="0" showRowStripes="1" showColumnStripes="0"/>
  <extLst>
    <ext xmlns:x14="http://schemas.microsoft.com/office/spreadsheetml/2009/9/main" uri="{504A1905-F514-4f6f-8877-14C23A59335A}">
      <x14:table altText="Example Information to be entered by field inspector" altTextSummary="Example User inputs of the room and details on window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43F0A54-E78F-49B6-ACB5-9A58F040218F}" name="Table2" displayName="Table2" ref="A2:D9" totalsRowShown="0" headerRowDxfId="16" dataDxfId="14" headerRowBorderDxfId="15" tableBorderDxfId="13" totalsRowBorderDxfId="12">
  <tableColumns count="4">
    <tableColumn id="1" xr3:uid="{27172DE5-06C8-4FFF-8542-292E27EADD84}" name=" Window Number" dataDxfId="11">
      <calculatedColumnFormula>'Example datasheet'!C4</calculatedColumnFormula>
    </tableColumn>
    <tableColumn id="2" xr3:uid="{5E42A630-7468-4C82-B474-E3BE86B4FEDF}" name="Openable Window Area" dataDxfId="10">
      <calculatedColumnFormula>('Example datasheet'!E4/12)*('Example datasheet'!G4/12)</calculatedColumnFormula>
    </tableColumn>
    <tableColumn id="3" xr3:uid="{7C1D6BD8-AE35-4004-B044-783AAAB08E05}" name="Units" dataDxfId="9"/>
    <tableColumn id="4" xr3:uid="{D7B29B59-4FBA-4ECA-AE02-96229AAA21DE}" name="Note" dataDxfId="8"/>
  </tableColumns>
  <tableStyleInfo name="TableStyleLight8" showFirstColumn="0" showLastColumn="0" showRowStripes="1" showColumnStripes="0"/>
  <extLst>
    <ext xmlns:x14="http://schemas.microsoft.com/office/spreadsheetml/2009/9/main" uri="{504A1905-F514-4f6f-8877-14C23A59335A}">
      <x14:table altText="Example of calculated values based on raw datasheet" altTextSummary="Example table of openable window area based on information inut on first user input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F0448A-FFCB-48FF-86FB-567919080404}" name="Table3" displayName="Table3" ref="A2:C5" totalsRowShown="0" headerRowDxfId="7" dataDxfId="5" headerRowBorderDxfId="6" tableBorderDxfId="4" totalsRowBorderDxfId="3">
  <tableColumns count="3">
    <tableColumn id="1" xr3:uid="{3612F800-4269-4A13-8FAF-171E1404CA04}" name="Output Parameter" dataDxfId="2"/>
    <tableColumn id="2" xr3:uid="{AAB043CA-3E25-4FF7-8207-79297E45A2E1}" name="Calculated Value" dataDxfId="1">
      <calculatedColumnFormula>SUM(Table2[Openable Window Area])</calculatedColumnFormula>
    </tableColumn>
    <tableColumn id="3" xr3:uid="{858F3C17-35AE-408A-A456-E29BED3BC9C9}" name="Units" dataDxfId="0"/>
  </tableColumns>
  <tableStyleInfo name="TableStyleLight8" showFirstColumn="0" showLastColumn="0" showRowStripes="1" showColumnStripes="0"/>
  <extLst>
    <ext xmlns:x14="http://schemas.microsoft.com/office/spreadsheetml/2009/9/main" uri="{504A1905-F514-4f6f-8877-14C23A59335A}">
      <x14:table altText="Example Estimated percentage of total openable window area to floor area" altTextSummary="Example Determination of value based on previous inpu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ncbi.nlm.nih.gov/pmc/articles/PMC4734356/" TargetMode="External"/><Relationship Id="rId18" Type="http://schemas.openxmlformats.org/officeDocument/2006/relationships/hyperlink" Target="https://medium.com/@jjose_19945/how-to-quantify-the-ventilation-rate-of-an-indoor-space-using-a-cheap-co2-monitor-4d8b6d4dab44?source=friends_link&amp;sk=6cda52f5682a4a450a10691f07d1ad2c" TargetMode="External"/><Relationship Id="rId26" Type="http://schemas.openxmlformats.org/officeDocument/2006/relationships/hyperlink" Target="https://www.nejm.org/doi/full/10.1056/nejmc2004973" TargetMode="External"/><Relationship Id="rId39" Type="http://schemas.openxmlformats.org/officeDocument/2006/relationships/hyperlink" Target="https://covid19-projections.com/" TargetMode="External"/><Relationship Id="rId21" Type="http://schemas.openxmlformats.org/officeDocument/2006/relationships/hyperlink" Target="https://onlinelibrary.wiley.com/doi/full/10.1111/ina.12111" TargetMode="External"/><Relationship Id="rId34" Type="http://schemas.openxmlformats.org/officeDocument/2006/relationships/hyperlink" Target="https://www.medrxiv.org/content/10.1101/2020.06.26.20141085v1" TargetMode="External"/><Relationship Id="rId42" Type="http://schemas.openxmlformats.org/officeDocument/2006/relationships/hyperlink" Target="https://covid19-projections.com/" TargetMode="External"/><Relationship Id="rId7" Type="http://schemas.openxmlformats.org/officeDocument/2006/relationships/hyperlink" Target="https://www.medrxiv.org/content/10.1101/2020.06.01.20118984v1" TargetMode="External"/><Relationship Id="rId2" Type="http://schemas.openxmlformats.org/officeDocument/2006/relationships/hyperlink" Target="https://academic.oup.com/aje/article-abstract/107/5/421/58522" TargetMode="External"/><Relationship Id="rId16" Type="http://schemas.openxmlformats.org/officeDocument/2006/relationships/hyperlink" Target="http://coolvent.mit.edu/" TargetMode="External"/><Relationship Id="rId29" Type="http://schemas.openxmlformats.org/officeDocument/2006/relationships/hyperlink" Target="https://academic.oup.com/jid/advance-article/doi/10.1093/infdis/jiaa334/5856149" TargetMode="External"/><Relationship Id="rId1" Type="http://schemas.openxmlformats.org/officeDocument/2006/relationships/hyperlink" Target="https://www.medrxiv.org/content/10.1101/2020.06.15.20132027v1" TargetMode="External"/><Relationship Id="rId6" Type="http://schemas.openxmlformats.org/officeDocument/2006/relationships/hyperlink" Target="https://www.sciencedirect.com/science/article/pii/S0160412020312800" TargetMode="External"/><Relationship Id="rId11" Type="http://schemas.openxmlformats.org/officeDocument/2006/relationships/hyperlink" Target="https://www.healthline.com/health-news/certain-type-n95-mask-harm-covid19-spread" TargetMode="External"/><Relationship Id="rId24" Type="http://schemas.openxmlformats.org/officeDocument/2006/relationships/hyperlink" Target="https://www.ashrae.org/technical-resources/bookstore/standards-62-1-62-2" TargetMode="External"/><Relationship Id="rId32" Type="http://schemas.openxmlformats.org/officeDocument/2006/relationships/hyperlink" Target="https://www.sciencedirect.com/science/article/abs/pii/S1296207418305922?via%3Dihub" TargetMode="External"/><Relationship Id="rId37" Type="http://schemas.openxmlformats.org/officeDocument/2006/relationships/hyperlink" Target="https://www.descarteslabs.com/resources/covid-19-now" TargetMode="External"/><Relationship Id="rId40" Type="http://schemas.openxmlformats.org/officeDocument/2006/relationships/hyperlink" Target="https://covid.joinzoe.com/data" TargetMode="External"/><Relationship Id="rId45" Type="http://schemas.openxmlformats.org/officeDocument/2006/relationships/printerSettings" Target="../printerSettings/printerSettings1.bin"/><Relationship Id="rId5" Type="http://schemas.openxmlformats.org/officeDocument/2006/relationships/hyperlink" Target="https://www.medrxiv.org/content/10.1101/2020.06.15.20132027v1" TargetMode="External"/><Relationship Id="rId15" Type="http://schemas.openxmlformats.org/officeDocument/2006/relationships/hyperlink" Target="https://www.ncbi.nlm.nih.gov/pmc/articles/PMC4734356/" TargetMode="External"/><Relationship Id="rId23" Type="http://schemas.openxmlformats.org/officeDocument/2006/relationships/hyperlink" Target="https://onlinelibrary.wiley.com/doi/full/10.1111/ina.12272" TargetMode="External"/><Relationship Id="rId28" Type="http://schemas.openxmlformats.org/officeDocument/2006/relationships/hyperlink" Target="https://www.tandfonline.com/doi/full/10.1080/22221751.2020.1777906" TargetMode="External"/><Relationship Id="rId36" Type="http://schemas.openxmlformats.org/officeDocument/2006/relationships/hyperlink" Target="https://sites.google.com/compassfortcollins.org/coronavirusrisk/home" TargetMode="External"/><Relationship Id="rId10" Type="http://schemas.openxmlformats.org/officeDocument/2006/relationships/hyperlink" Target="https://pubmed.ncbi.nlm.nih.gov/24229526/" TargetMode="External"/><Relationship Id="rId19" Type="http://schemas.openxmlformats.org/officeDocument/2006/relationships/hyperlink" Target="https://www.sciencedirect.com/science/article/abs/pii/S1352231007008758" TargetMode="External"/><Relationship Id="rId31" Type="http://schemas.openxmlformats.org/officeDocument/2006/relationships/hyperlink" Target="https://www.sciencedirect.com/science/article/abs/pii/S1352231002001577" TargetMode="External"/><Relationship Id="rId44" Type="http://schemas.openxmlformats.org/officeDocument/2006/relationships/hyperlink" Target="https://twitter.com/jljcolorado/status/1275466006312304640" TargetMode="External"/><Relationship Id="rId4" Type="http://schemas.openxmlformats.org/officeDocument/2006/relationships/hyperlink" Target="https://www.medrxiv.org/content/10.1101/2020.06.01.20118984v1" TargetMode="External"/><Relationship Id="rId9" Type="http://schemas.openxmlformats.org/officeDocument/2006/relationships/hyperlink" Target="https://twitter.com/jljcolorado/status/1280935408398766080" TargetMode="External"/><Relationship Id="rId14" Type="http://schemas.openxmlformats.org/officeDocument/2006/relationships/hyperlink" Target="https://pubmed.ncbi.nlm.nih.gov/24229526/" TargetMode="External"/><Relationship Id="rId22" Type="http://schemas.openxmlformats.org/officeDocument/2006/relationships/hyperlink" Target="https://onlinelibrary.wiley.com/doi/full/10.1111/j.1600-0668.2012.00769.x" TargetMode="External"/><Relationship Id="rId27" Type="http://schemas.openxmlformats.org/officeDocument/2006/relationships/hyperlink" Target="https://www.medrxiv.org/content/10.1101/2020.04.13.20063784v1" TargetMode="External"/><Relationship Id="rId30" Type="http://schemas.openxmlformats.org/officeDocument/2006/relationships/hyperlink" Target="https://www.dhs.gov/science-and-technology/sars-airborne-calculator" TargetMode="External"/><Relationship Id="rId35" Type="http://schemas.openxmlformats.org/officeDocument/2006/relationships/hyperlink" Target="https://www.nafahq.org/understanding-merv-nafa-users-guide-to-ansi-ashrae-52-2/" TargetMode="External"/><Relationship Id="rId43" Type="http://schemas.openxmlformats.org/officeDocument/2006/relationships/hyperlink" Target="https://onlinelibrary.wiley.com/doi/full/10.1111/ina.12383" TargetMode="External"/><Relationship Id="rId8" Type="http://schemas.openxmlformats.org/officeDocument/2006/relationships/hyperlink" Target="https://www.epa.gov/expobox/exposure-factors-handbook-chapter-6" TargetMode="External"/><Relationship Id="rId3" Type="http://schemas.openxmlformats.org/officeDocument/2006/relationships/hyperlink" Target="https://www.sciencedirect.com/science/article/pii/S0160412020312800" TargetMode="External"/><Relationship Id="rId12" Type="http://schemas.openxmlformats.org/officeDocument/2006/relationships/hyperlink" Target="https://journals.plos.org/plospathogens/article?id=10.1371/journal.ppat.1003205" TargetMode="External"/><Relationship Id="rId17" Type="http://schemas.openxmlformats.org/officeDocument/2006/relationships/hyperlink" Target="https://www.amazon.com/dp/B07YY7BH2W/" TargetMode="External"/><Relationship Id="rId25" Type="http://schemas.openxmlformats.org/officeDocument/2006/relationships/hyperlink" Target="https://twitter.com/ShellyMBoulder/status/1276540833223675904" TargetMode="External"/><Relationship Id="rId33" Type="http://schemas.openxmlformats.org/officeDocument/2006/relationships/hyperlink" Target="https://tinyurl.com/portableaircleanertool" TargetMode="External"/><Relationship Id="rId38" Type="http://schemas.openxmlformats.org/officeDocument/2006/relationships/hyperlink" Target="https://covid19risk.biosci.gatech.edu/" TargetMode="External"/><Relationship Id="rId20" Type="http://schemas.openxmlformats.org/officeDocument/2006/relationships/hyperlink" Target="https://link.springer.com/article/10.1007/s00420-008-0301-9" TargetMode="External"/><Relationship Id="rId41" Type="http://schemas.openxmlformats.org/officeDocument/2006/relationships/hyperlink" Target="https://jamanetwork.com/journals/jamainternalmedicine/fullarticle/2768834"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
  <sheetViews>
    <sheetView tabSelected="1" workbookViewId="0">
      <selection activeCell="C13" sqref="C13"/>
    </sheetView>
  </sheetViews>
  <sheetFormatPr defaultColWidth="8.88671875" defaultRowHeight="14.4" x14ac:dyDescent="0.3"/>
  <cols>
    <col min="1" max="1" width="77.109375" customWidth="1"/>
  </cols>
  <sheetData>
    <row r="1" spans="1:15" ht="49.2" x14ac:dyDescent="0.3">
      <c r="A1" s="8" t="s">
        <v>7</v>
      </c>
      <c r="B1" s="2"/>
      <c r="C1" s="1"/>
      <c r="D1" s="1"/>
      <c r="E1" s="1"/>
      <c r="F1" s="1"/>
      <c r="G1" s="1"/>
      <c r="H1" s="1"/>
      <c r="I1" s="1"/>
      <c r="J1" s="1"/>
      <c r="K1" s="1"/>
      <c r="L1" s="1"/>
    </row>
    <row r="2" spans="1:15" s="4" customFormat="1" ht="106.8" x14ac:dyDescent="0.3">
      <c r="A2" s="9" t="s">
        <v>30</v>
      </c>
      <c r="B2" s="6"/>
      <c r="C2" s="6"/>
      <c r="D2" s="6"/>
      <c r="E2" s="6"/>
      <c r="F2" s="6"/>
      <c r="G2" s="6"/>
      <c r="H2" s="6"/>
      <c r="I2" s="6"/>
      <c r="J2" s="6"/>
      <c r="K2" s="6"/>
      <c r="L2" s="6"/>
      <c r="M2" s="7"/>
      <c r="N2" s="7"/>
      <c r="O2" s="7"/>
    </row>
    <row r="3" spans="1:15" ht="15.6" x14ac:dyDescent="0.3">
      <c r="A3" s="5"/>
    </row>
  </sheetData>
  <sheetProtection algorithmName="SHA-512" hashValue="nTdJL5rislJjDhx8CBlhd5ljG+ZeP+CnsEIX/AoROak5x98apGuph6TNzjSJfzlWWh7qPKM/+tvTykY+2h4NPg==" saltValue="hnUznqeIpZtSNeegBnyU/g==" spinCount="100000" sheet="1" objects="1" scenarios="1"/>
  <hyperlinks>
    <hyperlink ref="D12" r:id="rId1" display="https://www.medrxiv.org/content/10.1101/2020.06.15.20132027v1" xr:uid="{00000000-0004-0000-0000-000000000000}"/>
    <hyperlink ref="D13" r:id="rId2" display="https://academic.oup.com/aje/article-abstract/107/5/421/58522" xr:uid="{00000000-0004-0000-0000-000001000000}"/>
    <hyperlink ref="D14" r:id="rId3" display="https://www.sciencedirect.com/science/article/pii/S0160412020312800" xr:uid="{00000000-0004-0000-0000-000002000000}"/>
    <hyperlink ref="D15" r:id="rId4" display="https://www.medrxiv.org/content/10.1101/2020.06.01.20118984v1" xr:uid="{00000000-0004-0000-0000-000003000000}"/>
    <hyperlink ref="A19" location="Readme!A72" display="The most uncertain parameter is the quanta emission rates for SARS-CoV-2" xr:uid="{00000000-0004-0000-0000-000004000000}"/>
    <hyperlink ref="G21" r:id="rId5" display="https://www.medrxiv.org/content/10.1101/2020.06.15.20132027v1" xr:uid="{00000000-0004-0000-0000-000005000000}"/>
    <hyperlink ref="H25" r:id="rId6" display="Paper 1" xr:uid="{00000000-0004-0000-0000-000006000000}"/>
    <hyperlink ref="I25" r:id="rId7" display="Paper 2" xr:uid="{00000000-0004-0000-0000-000007000000}"/>
    <hyperlink ref="A49" location="Readme!A102" display="Inhalation (Breathing) Rates" xr:uid="{00000000-0004-0000-0000-000008000000}"/>
    <hyperlink ref="B53" r:id="rId8" display="https://www.epa.gov/expobox/exposure-factors-handbook-chapter-6" xr:uid="{00000000-0004-0000-0000-000009000000}"/>
    <hyperlink ref="A122" location="Readme!A174" display="Mask efficiencies in reducing virus emission (as they come out the nose and mouth of an infected person)" xr:uid="{00000000-0004-0000-0000-00000A000000}"/>
    <hyperlink ref="B123" r:id="rId9" display="Note that mask fit may be as important as the type of mask, see this video: https://twitter.com/jljcolorado/status/1280935408398766080" xr:uid="{00000000-0004-0000-0000-00000B000000}"/>
    <hyperlink ref="E125" r:id="rId10" display="https://pubmed.ncbi.nlm.nih.gov/24229526/" xr:uid="{00000000-0004-0000-0000-00000C000000}"/>
    <hyperlink ref="C129" r:id="rId11" display="See for example this article for a picture of that type of mask: https://www.healthline.com/health-news/certain-type-n95-mask-harm-covid19-spread" xr:uid="{00000000-0004-0000-0000-00000D000000}"/>
    <hyperlink ref="F131" r:id="rId12" display="https://journals.plos.org/plospathogens/article?id=10.1371/journal.ppat.1003205" xr:uid="{00000000-0004-0000-0000-00000E000000}"/>
    <hyperlink ref="C133" r:id="rId13" display="For face shields worn without a mask. This is a guess, since the one study available is for inhalation, not for emission. But it makes sense that efficiency would be low, due to limited inertia of exhaled particles under normal breathing or talking. From " xr:uid="{00000000-0004-0000-0000-00000F000000}"/>
    <hyperlink ref="A135" location="Readme!A188" display="Mask efficiencies in reducing virus inhalation by a susceptible person (for virus already in aerosol particles floating in the air) " xr:uid="{00000000-0004-0000-0000-000010000000}"/>
    <hyperlink ref="C137" r:id="rId14" display="Davies et al. (2013; https://pubmed.ncbi.nlm.nih.gov/24229526/) reported a filtration efficiency of 50% for homemade cloth masks that people put on themselves. After discussion w/ Linsey Marr, we &quot;discounted&quot; this to be conservative, given imperfect weari" xr:uid="{00000000-0004-0000-0000-000011000000}"/>
    <hyperlink ref="C139" r:id="rId15" display="For face shields worn without a mask, from https://www.ncbi.nlm.nih.gov/pmc/articles/PMC4734356/ https://www.youtube.com/watch?v=eGONzm3vduI Also note misconception that &quot;face shields protect from falling aerosols&quot;. Aerosols actually RISE around the human" xr:uid="{00000000-0004-0000-0000-000012000000}"/>
    <hyperlink ref="A141" location="Readme!A195" display="Building ventilation rates" xr:uid="{00000000-0004-0000-0000-000013000000}"/>
    <hyperlink ref="B144" r:id="rId16" display="An MIT calculator for natural ventilation (through cracks, windows etc.) can be downloaded here: http://coolvent.mit.edu/ " xr:uid="{00000000-0004-0000-0000-000014000000}"/>
    <hyperlink ref="B145" r:id="rId17" display="This can be measured approximately for a given space with a fast (few minutes response) CO2 meter such as this one" xr:uid="{00000000-0004-0000-0000-000015000000}"/>
    <hyperlink ref="C146" r:id="rId18" display="See this post which explains how to do it with some graphs: https://medium.com/@jjose_19945/how-to-quantify-the-ventilation-rate-of-an-indoor-space-using-a-cheap-co2-monitor-4d8b6d4dab44?source=friends_link&amp;sk=6cda52f5682a4a450a10691f07d1ad2c" xr:uid="{00000000-0004-0000-0000-000016000000}"/>
    <hyperlink ref="D157" r:id="rId19" display="https://www.sciencedirect.com/science/article/abs/pii/S1352231007008758 " xr:uid="{00000000-0004-0000-0000-000017000000}"/>
    <hyperlink ref="D158" r:id="rId20" display="https://link.springer.com/article/10.1007/s00420-008-0301-9 " xr:uid="{00000000-0004-0000-0000-000018000000}"/>
    <hyperlink ref="D159" r:id="rId21" display="https://onlinelibrary.wiley.com/doi/full/10.1111/ina.12111 " xr:uid="{00000000-0004-0000-0000-000019000000}"/>
    <hyperlink ref="D160" r:id="rId22" display="https://onlinelibrary.wiley.com/doi/full/10.1111/j.1600-0668.2012.00769.x " xr:uid="{00000000-0004-0000-0000-00001A000000}"/>
    <hyperlink ref="D161" r:id="rId23" display="https://onlinelibrary.wiley.com/doi/full/10.1111/ina.12272" xr:uid="{00000000-0004-0000-0000-00001B000000}"/>
    <hyperlink ref="D162" r:id="rId24" display="https://www.ashrae.org/technical-resources/bookstore/standards-62-1-62-2" xr:uid="{00000000-0004-0000-0000-00001C000000}"/>
    <hyperlink ref="D164" r:id="rId25" display="reasonable first estimate (if you can't measure or get hard data from facilities folks) (Link)" xr:uid="{00000000-0004-0000-0000-00001D000000}"/>
    <hyperlink ref="A250" location="Readme!A256" display="Decay rate of the virus infectivity in aerosols (indoors and outdoors)" xr:uid="{00000000-0004-0000-0000-00001E000000}"/>
    <hyperlink ref="C253" r:id="rId26" display="https://www.nejm.org/doi/full/10.1056/nejmc2004973" xr:uid="{00000000-0004-0000-0000-00001F000000}"/>
    <hyperlink ref="C254" r:id="rId27" display="https://www.medrxiv.org/content/10.1101/2020.04.13.20063784v1   (lower confidence in this result due to lack of replicates)" xr:uid="{00000000-0004-0000-0000-000020000000}"/>
    <hyperlink ref="C255" r:id="rId28" display="https://www.tandfonline.com/doi/full/10.1080/22221751.2020.1777906" xr:uid="{00000000-0004-0000-0000-000021000000}"/>
    <hyperlink ref="C256" r:id="rId29" display="https://academic.oup.com/jid/advance-article/doi/10.1093/infdis/jiaa334/5856149" xr:uid="{00000000-0004-0000-0000-000022000000}"/>
    <hyperlink ref="D257" r:id="rId30" display="Online estimator based on above (includes UV = 0, which is what should be used in most indoor spaces)" xr:uid="{00000000-0004-0000-0000-000023000000}"/>
    <hyperlink ref="A277" location="Readme!A283" display="Deposition of virus-containing aerosol to surfaces" xr:uid="{00000000-0004-0000-0000-000024000000}"/>
    <hyperlink ref="C280" r:id="rId31" display="https://www.sciencedirect.com/science/article/abs/pii/S1352231002001577" xr:uid="{00000000-0004-0000-0000-000025000000}"/>
    <hyperlink ref="C281" r:id="rId32" display="https://www.sciencedirect.com/science/article/abs/pii/S1296207418305922?via%3Dihub" xr:uid="{00000000-0004-0000-0000-000026000000}"/>
    <hyperlink ref="A283" location="Readme!A289" display="Virus removal rate of other control measures" xr:uid="{00000000-0004-0000-0000-000027000000}"/>
    <hyperlink ref="B292" r:id="rId33" display="A more elaborate calculator for HEPA filters can be found here: https://tinyurl.com/portableaircleanertool " xr:uid="{00000000-0004-0000-0000-000028000000}"/>
    <hyperlink ref="C295" r:id="rId34" display="For air that is recirculated through an HVAC system, there are also particle losses. We know since virus RNA has been found in the surfaces of HVAC system, and also from basic aerosol dynamics and losses in tubing. This will happen even if there is no fil" xr:uid="{00000000-0004-0000-0000-000029000000}"/>
    <hyperlink ref="C304" r:id="rId35" display="- Table of filter efficiency from https://www.nafahq.org/understanding-merv-nafa-users-guide-to-ansi-ashrae-52-2/ We are not sure the particle size that contains more virus, but suspect it is 1-10 um mostly, based on our read of the literature. Therefore " xr:uid="{00000000-0004-0000-0000-00002A000000}"/>
    <hyperlink ref="A327" location="Readme!A301" display="Disease prevalence in your area - Probability of someone being infected in a given region and time period" xr:uid="{00000000-0004-0000-0000-00002B000000}"/>
    <hyperlink ref="C330" r:id="rId36" display="https://sites.google.com/compassfortcollins.org/coronavirusrisk/home" xr:uid="{00000000-0004-0000-0000-00002C000000}"/>
    <hyperlink ref="C331" r:id="rId37" display="https://www.descarteslabs.com/resources/covid-19-now" xr:uid="{00000000-0004-0000-0000-00002D000000}"/>
    <hyperlink ref="C332" r:id="rId38" display="https://covid19risk.biosci.gatech.edu/" xr:uid="{00000000-0004-0000-0000-00002E000000}"/>
    <hyperlink ref="C335" r:id="rId39" display="https://covid19-projections.com/" xr:uid="{00000000-0004-0000-0000-00002F000000}"/>
    <hyperlink ref="C336" r:id="rId40" display="For the UK, you can get estimates from here: https://covid.joinzoe.com/data" xr:uid="{00000000-0004-0000-0000-000030000000}"/>
    <hyperlink ref="A349" location="Readme!A323" display="Fraction of inmune people" xr:uid="{00000000-0004-0000-0000-000031000000}"/>
    <hyperlink ref="B351" r:id="rId41" display="It can be estimated from studies such as this one: https://jamanetwork.com/journals/jamainternalmedicine/fullarticle/2768834 " xr:uid="{00000000-0004-0000-0000-000032000000}"/>
    <hyperlink ref="B352" r:id="rId42" display="You can estimate this number for US States and many countries using the total number of ever infected at: https://covid19-projections.com/" xr:uid="{00000000-0004-0000-0000-000033000000}"/>
    <hyperlink ref="A355" location="Readme!A329" display="CO2 Emission Rates" xr:uid="{00000000-0004-0000-0000-000034000000}"/>
    <hyperlink ref="A357" r:id="rId43" display="The method and tables are from Persily and de Jonge (2017)" xr:uid="{00000000-0004-0000-0000-000035000000}"/>
    <hyperlink ref="C399" r:id="rId44" display="Made public through Twitter" xr:uid="{00000000-0004-0000-0000-000036000000}"/>
  </hyperlinks>
  <pageMargins left="0.7" right="0.7" top="0.75" bottom="0.75" header="0.3" footer="0.3"/>
  <pageSetup orientation="portrait" horizontalDpi="1200" verticalDpi="120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763E9-3453-437A-A023-B342B3D970A0}">
  <dimension ref="A1:W10"/>
  <sheetViews>
    <sheetView zoomScaleNormal="100" workbookViewId="0">
      <selection activeCell="G15" sqref="G15"/>
    </sheetView>
  </sheetViews>
  <sheetFormatPr defaultRowHeight="14.4" x14ac:dyDescent="0.3"/>
  <cols>
    <col min="1" max="1" width="21.33203125" customWidth="1"/>
    <col min="2" max="2" width="14" bestFit="1" customWidth="1"/>
    <col min="3" max="3" width="21.44140625" customWidth="1"/>
    <col min="4" max="4" width="28.44140625" customWidth="1"/>
    <col min="5" max="5" width="25.33203125" customWidth="1"/>
    <col min="6" max="6" width="11.44140625" customWidth="1"/>
    <col min="7" max="7" width="24" customWidth="1"/>
    <col min="8" max="8" width="11.109375" customWidth="1"/>
    <col min="9" max="9" width="70.5546875" customWidth="1"/>
  </cols>
  <sheetData>
    <row r="1" spans="1:23" ht="25.35" customHeight="1" x14ac:dyDescent="0.3">
      <c r="A1" s="11" t="s">
        <v>31</v>
      </c>
      <c r="B1" s="11"/>
      <c r="C1" s="3"/>
      <c r="D1" s="3"/>
      <c r="F1" s="3"/>
      <c r="I1" s="3"/>
    </row>
    <row r="2" spans="1:23" ht="25.35" customHeight="1" x14ac:dyDescent="0.3">
      <c r="A2" s="12" t="s">
        <v>2</v>
      </c>
      <c r="B2" s="33" t="s">
        <v>4</v>
      </c>
      <c r="C2" s="12" t="s">
        <v>3</v>
      </c>
      <c r="D2" s="33">
        <v>44217</v>
      </c>
      <c r="E2" s="12" t="s">
        <v>11</v>
      </c>
      <c r="F2" s="34">
        <v>101</v>
      </c>
      <c r="I2" s="3"/>
    </row>
    <row r="3" spans="1:23" s="23" customFormat="1" ht="46.8" x14ac:dyDescent="0.3">
      <c r="A3" s="20" t="s">
        <v>16</v>
      </c>
      <c r="B3" s="21" t="s">
        <v>19</v>
      </c>
      <c r="C3" s="21" t="s">
        <v>17</v>
      </c>
      <c r="D3" s="21" t="s">
        <v>18</v>
      </c>
      <c r="E3" s="21" t="s">
        <v>34</v>
      </c>
      <c r="F3" s="21" t="s">
        <v>20</v>
      </c>
      <c r="G3" s="21" t="s">
        <v>23</v>
      </c>
      <c r="H3" s="21" t="s">
        <v>21</v>
      </c>
      <c r="I3" s="29" t="s">
        <v>1</v>
      </c>
      <c r="J3"/>
      <c r="K3"/>
      <c r="L3"/>
      <c r="M3"/>
      <c r="N3"/>
      <c r="O3"/>
      <c r="P3"/>
      <c r="Q3"/>
      <c r="R3"/>
      <c r="S3"/>
      <c r="T3"/>
      <c r="U3"/>
      <c r="V3"/>
      <c r="W3"/>
    </row>
    <row r="4" spans="1:23" s="25" customFormat="1" ht="60" x14ac:dyDescent="0.3">
      <c r="A4" s="26">
        <v>960</v>
      </c>
      <c r="B4" s="14" t="s">
        <v>6</v>
      </c>
      <c r="C4" s="35">
        <v>1</v>
      </c>
      <c r="D4" s="35" t="s">
        <v>9</v>
      </c>
      <c r="E4" s="35">
        <v>36</v>
      </c>
      <c r="F4" s="14" t="s">
        <v>8</v>
      </c>
      <c r="G4" s="36">
        <v>34</v>
      </c>
      <c r="H4" s="14" t="s">
        <v>8</v>
      </c>
      <c r="I4" s="19" t="s">
        <v>26</v>
      </c>
      <c r="J4"/>
      <c r="K4"/>
      <c r="L4"/>
      <c r="M4"/>
      <c r="N4"/>
      <c r="O4"/>
      <c r="P4"/>
      <c r="Q4"/>
      <c r="R4"/>
      <c r="S4"/>
      <c r="T4"/>
      <c r="U4"/>
      <c r="V4"/>
      <c r="W4"/>
    </row>
    <row r="5" spans="1:23" s="25" customFormat="1" ht="25.35" customHeight="1" x14ac:dyDescent="0.3">
      <c r="A5" s="27" t="s">
        <v>22</v>
      </c>
      <c r="B5" s="27" t="s">
        <v>22</v>
      </c>
      <c r="C5" s="35">
        <v>2</v>
      </c>
      <c r="D5" s="35" t="s">
        <v>9</v>
      </c>
      <c r="E5" s="35">
        <v>36</v>
      </c>
      <c r="F5" s="14" t="s">
        <v>8</v>
      </c>
      <c r="G5" s="36">
        <v>33</v>
      </c>
      <c r="H5" s="14" t="s">
        <v>8</v>
      </c>
      <c r="I5" s="24" t="s">
        <v>24</v>
      </c>
      <c r="J5"/>
      <c r="K5"/>
      <c r="L5"/>
      <c r="M5"/>
      <c r="N5"/>
      <c r="O5"/>
      <c r="P5"/>
      <c r="Q5"/>
      <c r="R5"/>
      <c r="S5"/>
      <c r="T5"/>
      <c r="U5"/>
      <c r="V5"/>
      <c r="W5"/>
    </row>
    <row r="6" spans="1:23" s="25" customFormat="1" ht="25.35" customHeight="1" x14ac:dyDescent="0.3">
      <c r="A6" s="27" t="s">
        <v>22</v>
      </c>
      <c r="B6" s="27" t="s">
        <v>22</v>
      </c>
      <c r="C6" s="35">
        <v>3</v>
      </c>
      <c r="D6" s="35" t="s">
        <v>9</v>
      </c>
      <c r="E6" s="35">
        <v>36</v>
      </c>
      <c r="F6" s="14" t="s">
        <v>8</v>
      </c>
      <c r="G6" s="36">
        <v>32</v>
      </c>
      <c r="H6" s="14" t="s">
        <v>8</v>
      </c>
      <c r="I6" s="24" t="s">
        <v>24</v>
      </c>
      <c r="J6"/>
      <c r="K6"/>
      <c r="L6"/>
      <c r="M6"/>
      <c r="N6"/>
      <c r="O6"/>
      <c r="P6"/>
      <c r="Q6"/>
      <c r="R6"/>
      <c r="S6"/>
      <c r="T6"/>
      <c r="U6"/>
      <c r="V6"/>
      <c r="W6"/>
    </row>
    <row r="7" spans="1:23" s="25" customFormat="1" ht="25.35" customHeight="1" x14ac:dyDescent="0.3">
      <c r="A7" s="27" t="s">
        <v>22</v>
      </c>
      <c r="B7" s="27" t="s">
        <v>22</v>
      </c>
      <c r="C7" s="35">
        <v>4</v>
      </c>
      <c r="D7" s="35" t="s">
        <v>9</v>
      </c>
      <c r="E7" s="35">
        <v>36</v>
      </c>
      <c r="F7" s="14" t="s">
        <v>8</v>
      </c>
      <c r="G7" s="36">
        <v>33</v>
      </c>
      <c r="H7" s="14" t="s">
        <v>8</v>
      </c>
      <c r="I7" s="24" t="s">
        <v>24</v>
      </c>
      <c r="J7"/>
      <c r="K7"/>
      <c r="L7"/>
      <c r="M7"/>
      <c r="N7"/>
      <c r="O7"/>
      <c r="P7"/>
      <c r="Q7"/>
      <c r="R7"/>
      <c r="S7"/>
      <c r="T7"/>
      <c r="U7"/>
      <c r="V7"/>
      <c r="W7"/>
    </row>
    <row r="8" spans="1:23" s="25" customFormat="1" ht="25.35" customHeight="1" x14ac:dyDescent="0.3">
      <c r="A8" s="27" t="s">
        <v>22</v>
      </c>
      <c r="B8" s="27" t="s">
        <v>22</v>
      </c>
      <c r="C8" s="35">
        <v>5</v>
      </c>
      <c r="D8" s="35" t="s">
        <v>9</v>
      </c>
      <c r="E8" s="35">
        <v>36</v>
      </c>
      <c r="F8" s="14" t="s">
        <v>8</v>
      </c>
      <c r="G8" s="36">
        <v>34</v>
      </c>
      <c r="H8" s="14" t="s">
        <v>8</v>
      </c>
      <c r="I8" s="24" t="s">
        <v>24</v>
      </c>
      <c r="J8"/>
      <c r="K8"/>
      <c r="L8"/>
      <c r="M8"/>
      <c r="N8"/>
      <c r="O8"/>
      <c r="P8"/>
      <c r="Q8"/>
      <c r="R8"/>
      <c r="S8"/>
      <c r="T8"/>
      <c r="U8"/>
      <c r="V8"/>
      <c r="W8"/>
    </row>
    <row r="9" spans="1:23" s="25" customFormat="1" ht="25.35" customHeight="1" x14ac:dyDescent="0.3">
      <c r="A9" s="27" t="s">
        <v>22</v>
      </c>
      <c r="B9" s="27" t="s">
        <v>22</v>
      </c>
      <c r="C9" s="35">
        <v>6</v>
      </c>
      <c r="D9" s="35" t="s">
        <v>9</v>
      </c>
      <c r="E9" s="35">
        <v>36</v>
      </c>
      <c r="F9" s="14" t="s">
        <v>8</v>
      </c>
      <c r="G9" s="36">
        <v>34</v>
      </c>
      <c r="H9" s="14" t="s">
        <v>8</v>
      </c>
      <c r="I9" s="24" t="s">
        <v>24</v>
      </c>
      <c r="J9"/>
      <c r="K9"/>
      <c r="L9"/>
      <c r="M9"/>
      <c r="N9"/>
      <c r="O9"/>
      <c r="P9"/>
      <c r="Q9"/>
      <c r="R9"/>
      <c r="S9"/>
      <c r="T9"/>
      <c r="U9"/>
      <c r="V9"/>
      <c r="W9"/>
    </row>
    <row r="10" spans="1:23" s="25" customFormat="1" ht="25.35" customHeight="1" x14ac:dyDescent="0.3">
      <c r="A10" s="27" t="s">
        <v>22</v>
      </c>
      <c r="B10" s="27" t="s">
        <v>22</v>
      </c>
      <c r="C10" s="35">
        <v>7</v>
      </c>
      <c r="D10" s="35" t="s">
        <v>10</v>
      </c>
      <c r="E10" s="35">
        <v>0</v>
      </c>
      <c r="F10" s="14" t="s">
        <v>8</v>
      </c>
      <c r="G10" s="36">
        <v>0</v>
      </c>
      <c r="H10" s="14" t="s">
        <v>8</v>
      </c>
      <c r="I10" s="24" t="s">
        <v>24</v>
      </c>
      <c r="J10"/>
      <c r="K10"/>
      <c r="L10"/>
      <c r="M10"/>
      <c r="N10"/>
      <c r="O10"/>
      <c r="P10"/>
      <c r="Q10"/>
      <c r="R10"/>
      <c r="S10"/>
      <c r="T10"/>
      <c r="U10"/>
      <c r="V10"/>
      <c r="W10"/>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DBE6E-1E82-464C-B5E9-B02F150F5EA2}">
  <dimension ref="A1:D9"/>
  <sheetViews>
    <sheetView workbookViewId="0">
      <selection activeCell="D15" sqref="D15"/>
    </sheetView>
  </sheetViews>
  <sheetFormatPr defaultRowHeight="14.4" x14ac:dyDescent="0.3"/>
  <cols>
    <col min="1" max="1" width="21.88671875" style="16" customWidth="1"/>
    <col min="2" max="2" width="28.5546875" style="16" customWidth="1"/>
    <col min="3" max="3" width="11.88671875" customWidth="1"/>
    <col min="4" max="4" width="62.6640625" customWidth="1"/>
  </cols>
  <sheetData>
    <row r="1" spans="1:4" ht="25.35" customHeight="1" x14ac:dyDescent="0.3">
      <c r="A1" s="10" t="s">
        <v>32</v>
      </c>
      <c r="B1" s="10"/>
      <c r="C1" s="3"/>
    </row>
    <row r="2" spans="1:4" s="13" customFormat="1" ht="25.35" customHeight="1" x14ac:dyDescent="0.3">
      <c r="A2" s="20" t="s">
        <v>12</v>
      </c>
      <c r="B2" s="21" t="s">
        <v>13</v>
      </c>
      <c r="C2" s="21" t="s">
        <v>0</v>
      </c>
      <c r="D2" s="22" t="s">
        <v>1</v>
      </c>
    </row>
    <row r="3" spans="1:4" ht="45" x14ac:dyDescent="0.3">
      <c r="A3" s="26">
        <f>'Example datasheet'!C4</f>
        <v>1</v>
      </c>
      <c r="B3" s="28">
        <f>('Example datasheet'!E4/12)*('Example datasheet'!G4/12)</f>
        <v>8.5</v>
      </c>
      <c r="C3" s="14" t="s">
        <v>6</v>
      </c>
      <c r="D3" s="24" t="s">
        <v>25</v>
      </c>
    </row>
    <row r="4" spans="1:4" s="15" customFormat="1" ht="25.35" customHeight="1" x14ac:dyDescent="0.3">
      <c r="A4" s="26">
        <f>'Example datasheet'!C5</f>
        <v>2</v>
      </c>
      <c r="B4" s="28">
        <f>('Example datasheet'!E5/12)*('Example datasheet'!G5/12)</f>
        <v>8.25</v>
      </c>
      <c r="C4" s="14" t="s">
        <v>6</v>
      </c>
      <c r="D4" s="24" t="s">
        <v>24</v>
      </c>
    </row>
    <row r="5" spans="1:4" ht="25.35" customHeight="1" x14ac:dyDescent="0.3">
      <c r="A5" s="26">
        <f>'Example datasheet'!C6</f>
        <v>3</v>
      </c>
      <c r="B5" s="28">
        <f>('Example datasheet'!E6/12)*('Example datasheet'!G6/12)</f>
        <v>8</v>
      </c>
      <c r="C5" s="14" t="s">
        <v>6</v>
      </c>
      <c r="D5" s="24" t="s">
        <v>24</v>
      </c>
    </row>
    <row r="6" spans="1:4" s="15" customFormat="1" ht="25.35" customHeight="1" x14ac:dyDescent="0.3">
      <c r="A6" s="26">
        <f>'Example datasheet'!C7</f>
        <v>4</v>
      </c>
      <c r="B6" s="28">
        <f>('Example datasheet'!E7/12)*('Example datasheet'!G7/12)</f>
        <v>8.25</v>
      </c>
      <c r="C6" s="14" t="s">
        <v>6</v>
      </c>
      <c r="D6" s="24" t="s">
        <v>24</v>
      </c>
    </row>
    <row r="7" spans="1:4" ht="25.35" customHeight="1" x14ac:dyDescent="0.3">
      <c r="A7" s="26">
        <f>'Example datasheet'!C8</f>
        <v>5</v>
      </c>
      <c r="B7" s="28">
        <f>('Example datasheet'!E8/12)*('Example datasheet'!G8/12)</f>
        <v>8.5</v>
      </c>
      <c r="C7" s="14" t="s">
        <v>6</v>
      </c>
      <c r="D7" s="24" t="s">
        <v>24</v>
      </c>
    </row>
    <row r="8" spans="1:4" s="15" customFormat="1" ht="25.35" customHeight="1" x14ac:dyDescent="0.3">
      <c r="A8" s="26">
        <f>'Example datasheet'!C9</f>
        <v>6</v>
      </c>
      <c r="B8" s="28">
        <f>('Example datasheet'!E9/12)*('Example datasheet'!G9/12)</f>
        <v>8.5</v>
      </c>
      <c r="C8" s="14" t="s">
        <v>6</v>
      </c>
      <c r="D8" s="24" t="s">
        <v>24</v>
      </c>
    </row>
    <row r="9" spans="1:4" ht="25.35" customHeight="1" x14ac:dyDescent="0.3">
      <c r="A9" s="26">
        <f>'Example datasheet'!C10</f>
        <v>7</v>
      </c>
      <c r="B9" s="28">
        <f>('Example datasheet'!E10/12)*('Example datasheet'!G10/12)</f>
        <v>0</v>
      </c>
      <c r="C9" s="14" t="s">
        <v>6</v>
      </c>
      <c r="D9" s="24" t="s">
        <v>24</v>
      </c>
    </row>
  </sheetData>
  <sheetProtection algorithmName="SHA-512" hashValue="/wJG77Cd/n/CEov5oKSv25rMib3G1LCkkB2qShrtrQpXx2oGqY40QyQDMBGga2w+5i+vwjYYX+lrWenBxV5zkw==" saltValue="kBGL9IDTtMLM+a8BEHLxQA==" spinCount="100000" sheet="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47099-737E-4312-86C0-9A3CBE0E623C}">
  <dimension ref="A1:C5"/>
  <sheetViews>
    <sheetView workbookViewId="0">
      <selection activeCell="F10" sqref="F10"/>
    </sheetView>
  </sheetViews>
  <sheetFormatPr defaultColWidth="9.109375" defaultRowHeight="15" x14ac:dyDescent="0.25"/>
  <cols>
    <col min="1" max="1" width="52.44140625" style="17" customWidth="1"/>
    <col min="2" max="2" width="22.5546875" style="17" customWidth="1"/>
    <col min="3" max="3" width="11.88671875" style="17" customWidth="1"/>
    <col min="4" max="16384" width="9.109375" style="17"/>
  </cols>
  <sheetData>
    <row r="1" spans="1:3" ht="25.95" customHeight="1" x14ac:dyDescent="0.25">
      <c r="A1" s="11" t="s">
        <v>33</v>
      </c>
      <c r="B1" s="11"/>
      <c r="C1" s="3"/>
    </row>
    <row r="2" spans="1:3" s="18" customFormat="1" ht="25.95" customHeight="1" x14ac:dyDescent="0.3">
      <c r="A2" s="20" t="s">
        <v>14</v>
      </c>
      <c r="B2" s="21" t="s">
        <v>15</v>
      </c>
      <c r="C2" s="22" t="s">
        <v>0</v>
      </c>
    </row>
    <row r="3" spans="1:3" ht="30" x14ac:dyDescent="0.25">
      <c r="A3" s="30" t="s">
        <v>27</v>
      </c>
      <c r="B3" s="35">
        <f>SUM(Table2[Openable Window Area])</f>
        <v>50</v>
      </c>
      <c r="C3" s="14" t="s">
        <v>6</v>
      </c>
    </row>
    <row r="4" spans="1:3" ht="30" x14ac:dyDescent="0.25">
      <c r="A4" s="30" t="s">
        <v>28</v>
      </c>
      <c r="B4" s="37">
        <f>B3/Table1[[#This Row],[User Input 1: 
Room Floor Area]]</f>
        <v>5.2083333333333336E-2</v>
      </c>
      <c r="C4" s="14" t="s">
        <v>5</v>
      </c>
    </row>
    <row r="5" spans="1:3" ht="108" x14ac:dyDescent="0.25">
      <c r="A5" s="31" t="s">
        <v>29</v>
      </c>
      <c r="B5" s="32" t="s">
        <v>22</v>
      </c>
      <c r="C5" s="32" t="s">
        <v>22</v>
      </c>
    </row>
  </sheetData>
  <sheetProtection algorithmName="SHA-512" hashValue="eCzvQm+hj/ZNxX4wywGxgmWcQulkePvU0Rd2wyWi2j/Zy+za2bksrn4YfMrx8kohOGQaIhk3x9sQVZ3qRQp3WQ==" saltValue="ET4yaMnpFkIusXTamOFIyg==" spinCount="100000" sheet="1"/>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9E933CC4A14BF5489661D2F26EE07642" ma:contentTypeVersion="" ma:contentTypeDescription="Create a new document." ma:contentTypeScope="" ma:versionID="f015f7ac0023a8be95866ff4eaa60bca">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b8e0f85197581bb7861e281f6a362dc0"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2:News_x0020_Highlight" minOccurs="0"/>
                <xsd:element ref="ns2:Health_x0020_Aler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1"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2"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element name="News_x0020_Highlight" ma:index="18" nillable="true" ma:displayName="News Highlight" ma:description="If checked, this page will be displayed in news highlight section " ma:internalName="News_x0020_Highlight">
      <xsd:simpleType>
        <xsd:restriction base="dms:Boolean"/>
      </xsd:simpleType>
    </xsd:element>
    <xsd:element name="Health_x0020_Alert" ma:index="19" nillable="true" ma:displayName="Health Alert" ma:description="If checked, this page will be displayed in health alert section" ma:internalName="Health_x0020_Aler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ews_x0020_Highlight xmlns="a48324c4-7d20-48d3-8188-32763737222b" xsi:nil="true"/>
    <off2d280d04f435e8ad65f64297220d7 xmlns="a48324c4-7d20-48d3-8188-32763737222b">
      <Terms xmlns="http://schemas.microsoft.com/office/infopath/2007/PartnerControls"/>
    </off2d280d04f435e8ad65f64297220d7>
    <Health_x0020_Alert xmlns="a48324c4-7d20-48d3-8188-32763737222b" xsi:nil="true"/>
    <TaxCatchAll xmlns="a48324c4-7d20-48d3-8188-32763737222b"/>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595E188-3BE7-4242-95C3-FC234D8907CD}"/>
</file>

<file path=customXml/itemProps2.xml><?xml version="1.0" encoding="utf-8"?>
<ds:datastoreItem xmlns:ds="http://schemas.openxmlformats.org/officeDocument/2006/customXml" ds:itemID="{ACD31AFF-ADFC-46E8-B1D5-2236A0B729BB}"/>
</file>

<file path=customXml/itemProps3.xml><?xml version="1.0" encoding="utf-8"?>
<ds:datastoreItem xmlns:ds="http://schemas.openxmlformats.org/officeDocument/2006/customXml" ds:itemID="{E3398249-A4B5-4C9D-8D06-D9BD3BD0BD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Example datasheet</vt:lpstr>
      <vt:lpstr>Example calculations</vt:lpstr>
      <vt:lpstr>Example outputs-total win 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Datasheet for estimating openable window areas - EI Units</dc:title>
  <dc:creator>CDPH</dc:creator>
  <cp:lastModifiedBy>Chen, Wenhao (CDPH-DEODC-EHLB)</cp:lastModifiedBy>
  <cp:lastPrinted>2020-06-12T22:22:24Z</cp:lastPrinted>
  <dcterms:created xsi:type="dcterms:W3CDTF">2019-07-16T20:39:31Z</dcterms:created>
  <dcterms:modified xsi:type="dcterms:W3CDTF">2021-07-28T18:49:16Z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0x0101002CC577673628EB48993F371F1850BF7D009E933CC4A14BF5489661D2F26EE07642</vt:lpwstr>
  </property>
  <property fmtid="{D5CDD505-2E9C-101B-9397-08002B2CF9AE}" pid="3" name="Order">
    <vt:r8>90100</vt:r8>
  </property>
  <property fmtid="{D5CDD505-2E9C-101B-9397-08002B2CF9AE}" pid="4" name="xd_ProgID">
    <vt:lpwstr/>
  </property>
  <property fmtid="{D5CDD505-2E9C-101B-9397-08002B2CF9AE}" pid="5" name="_CopySource">
    <vt:lpwstr>https://my.cdph.ca.gov/sites/ehlb/IAQ/Shared Documents/SARS-CoV-2/Interactive model with scenario analysis result-R1-071520.xlsx</vt:lpwstr>
  </property>
  <property fmtid="{D5CDD505-2E9C-101B-9397-08002B2CF9AE}" pid="6" name="TemplateUrl">
    <vt:lpwstr/>
  </property>
  <property fmtid="{D5CDD505-2E9C-101B-9397-08002B2CF9AE}" pid="7" name="Content Language">
    <vt:lpwstr>97;#English (United States)|25e340a5-d50c-48d7-adc0-a905fb7bff5c</vt:lpwstr>
  </property>
  <property fmtid="{D5CDD505-2E9C-101B-9397-08002B2CF9AE}" pid="8" name="Topic">
    <vt:lpwstr>241;#Infectious Diseases|cf067396-8ccc-4210-9f63-22e79836aa52;#290;#Influenza|c33693be-24bc-4c6a-beef-fd746f0c1c5e;#288;#Viral Diseases|7a4f8bbf-8d9f-46bc-b54a-49e5408c7a97;#230;#Environmental|49e349ec-3583-43fb-a805-6adcc310e7ea;#489;#Air Quality|500e262</vt:lpwstr>
  </property>
  <property fmtid="{D5CDD505-2E9C-101B-9397-08002B2CF9AE}" pid="9" name="CDPH Audience">
    <vt:lpwstr>191;#Community Based Organization|36af281b-a546-4033-90fb-79469fe234da;#124;#Researchers/Statisticians|1fa682ba-87e4-4b69-9e7e-563bd0b9b893</vt:lpwstr>
  </property>
  <property fmtid="{D5CDD505-2E9C-101B-9397-08002B2CF9AE}" pid="10" name="Program">
    <vt:lpwstr>115;#Center for Chronic Disease Prevention and Health Promotion|05bc521c-d973-42e7-be11-b6bb76375707;#114;#Environmental and Occupational Disease Control|73f1b0e5-a03c-4136-a95e-33b7a05ad638</vt:lpwstr>
  </property>
</Properties>
</file>