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author.cdph.ca.gov/Programs/CFH/DMCAH/AFLP/CDPH Document Library/"/>
    </mc:Choice>
  </mc:AlternateContent>
  <workbookProtection lockStructure="1"/>
  <bookViews>
    <workbookView xWindow="31305" yWindow="960" windowWidth="22290" windowHeight="14175"/>
  </bookViews>
  <sheets>
    <sheet name="Reach Worksheet Overview" sheetId="3" r:id="rId1"/>
    <sheet name="State Method Instructions" sheetId="1" r:id="rId2"/>
    <sheet name="Local Method Instructions" sheetId="4" r:id="rId3"/>
    <sheet name="Reach Worksheet" sheetId="2" r:id="rId4"/>
  </sheets>
  <definedNames>
    <definedName name="_xlnm.Print_Area" localSheetId="2">'Local Method Instructions'!$A$1:$C$17</definedName>
    <definedName name="_xlnm.Print_Area" localSheetId="3">'Reach Worksheet'!$A$1:$F$32</definedName>
    <definedName name="_xlnm.Print_Area" localSheetId="1">'State Method Instructions'!$A$1:$C$17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2" l="1"/>
  <c r="C23" i="2" l="1"/>
  <c r="D13" i="2" l="1"/>
  <c r="D12" i="2" l="1"/>
  <c r="D11" i="2"/>
  <c r="D14" i="2" l="1"/>
  <c r="D18" i="2" s="1"/>
  <c r="D20" i="2" l="1"/>
  <c r="D25" i="2" s="1"/>
  <c r="F25" i="2"/>
  <c r="F26" i="2" s="1"/>
  <c r="F27" i="2" s="1"/>
  <c r="E23" i="2"/>
  <c r="F23" i="2" s="1"/>
  <c r="D26" i="2" l="1"/>
  <c r="D27" i="2" s="1"/>
</calcChain>
</file>

<file path=xl/sharedStrings.xml><?xml version="1.0" encoding="utf-8"?>
<sst xmlns="http://schemas.openxmlformats.org/spreadsheetml/2006/main" count="159" uniqueCount="108">
  <si>
    <t>AFLP Program Reach Worksheet</t>
  </si>
  <si>
    <t>State Method (REQUIRED)</t>
  </si>
  <si>
    <t>Local Method (OPTIONAL)</t>
  </si>
  <si>
    <t>Projected number of expectant and parenting females in 2020</t>
  </si>
  <si>
    <t>Cal-Learn Adjustment</t>
  </si>
  <si>
    <t>Adjusted for Annual Reach</t>
  </si>
  <si>
    <t>Adjusted for Male Population</t>
  </si>
  <si>
    <t>Adjusted for AFLP/Cal-Learn Overlap</t>
  </si>
  <si>
    <t>Total Cal-Learn Adjustment</t>
  </si>
  <si>
    <t>-</t>
  </si>
  <si>
    <t>Other Program(s) Adjustment</t>
  </si>
  <si>
    <t>Recruitment Adjustment</t>
  </si>
  <si>
    <t>Male Youth Service Adjustment</t>
  </si>
  <si>
    <t>+</t>
  </si>
  <si>
    <t>Adjustment for projected annual decline in population of EPF</t>
  </si>
  <si>
    <t xml:space="preserve">Proposed Program Reach </t>
  </si>
  <si>
    <t>FY 2020 - 2021</t>
  </si>
  <si>
    <t>FY 2022 - 2023</t>
  </si>
  <si>
    <t>Proposed Service Area</t>
  </si>
  <si>
    <t>County/Counties</t>
  </si>
  <si>
    <t>Agency Name</t>
  </si>
  <si>
    <t>R1</t>
  </si>
  <si>
    <t>R2</t>
  </si>
  <si>
    <t>R3</t>
  </si>
  <si>
    <t>R4</t>
  </si>
  <si>
    <t>R12</t>
  </si>
  <si>
    <t>R9</t>
  </si>
  <si>
    <t>R10</t>
  </si>
  <si>
    <t>R11</t>
  </si>
  <si>
    <t>R13</t>
  </si>
  <si>
    <t>R14</t>
  </si>
  <si>
    <t>R15</t>
  </si>
  <si>
    <t>Reference</t>
  </si>
  <si>
    <t xml:space="preserve">R5 </t>
  </si>
  <si>
    <t xml:space="preserve">R6 </t>
  </si>
  <si>
    <t>R7</t>
  </si>
  <si>
    <t xml:space="preserve">R8 </t>
  </si>
  <si>
    <t xml:space="preserve">R10 </t>
  </si>
  <si>
    <t xml:space="preserve">R12 </t>
  </si>
  <si>
    <t xml:space="preserve">R13 </t>
  </si>
  <si>
    <t xml:space="preserve">R15 </t>
  </si>
  <si>
    <t>R17</t>
  </si>
  <si>
    <t xml:space="preserve">R18 </t>
  </si>
  <si>
    <t xml:space="preserve">R3 </t>
  </si>
  <si>
    <t>Overview: Attachment 4. Program Reach Worksheet</t>
  </si>
  <si>
    <t xml:space="preserve">Total Potential Program Reach in Service Area </t>
  </si>
  <si>
    <t>FY 2020-2021</t>
  </si>
  <si>
    <t>FY 2021-2022</t>
  </si>
  <si>
    <t>FY 2022-2023</t>
  </si>
  <si>
    <t>FY 2021 - 2022</t>
  </si>
  <si>
    <t>Most recent single month reported number of Cal-Learn youth served in proposed service area</t>
  </si>
  <si>
    <t>(a) Youth</t>
  </si>
  <si>
    <t>(b) CM FTE</t>
  </si>
  <si>
    <t>Proposed Service Area Description</t>
  </si>
  <si>
    <t xml:space="preserve">R14 </t>
  </si>
  <si>
    <t>R16</t>
  </si>
  <si>
    <t>R19</t>
  </si>
  <si>
    <t>R5</t>
  </si>
  <si>
    <t>R17a, R18a, R19a</t>
  </si>
  <si>
    <t>R17b, R18b, R19b</t>
  </si>
  <si>
    <t>Enter the agency name.</t>
  </si>
  <si>
    <t>R6, R7, R8</t>
  </si>
  <si>
    <t>Item</t>
  </si>
  <si>
    <t>Projected Expectant / Parenting Females</t>
  </si>
  <si>
    <t>Cal-Learn Served</t>
  </si>
  <si>
    <t>Cal-Learn Adjustments</t>
  </si>
  <si>
    <t xml:space="preserve">Other Program(s) Adjustment (optional) </t>
  </si>
  <si>
    <t xml:space="preserve">Recruitment Adjustment </t>
  </si>
  <si>
    <t>Total Potential Program Reach FY 2020-21</t>
  </si>
  <si>
    <t>Total Potential Program Reach FY 2021-22</t>
  </si>
  <si>
    <t>Total Potential Program Reach FY 2022-23</t>
  </si>
  <si>
    <t>Proposed Program Reach - Youth</t>
  </si>
  <si>
    <t>Proposed Program Reach - CM FTE</t>
  </si>
  <si>
    <t>Reference2</t>
  </si>
  <si>
    <t>County / Counties</t>
  </si>
  <si>
    <t>Total       Cal-Learn Adjustment</t>
  </si>
  <si>
    <t>Enter the County/Counties you propose to serve.</t>
  </si>
  <si>
    <r>
      <t xml:space="preserve">Enter a brief description of the geography proposed to serve; this should match the information you outlined in </t>
    </r>
    <r>
      <rPr>
        <b/>
        <sz val="12"/>
        <rFont val="Calibri"/>
        <family val="2"/>
        <scheme val="minor"/>
      </rPr>
      <t>Part V, A</t>
    </r>
    <r>
      <rPr>
        <sz val="12"/>
        <rFont val="Calibri"/>
        <family val="2"/>
        <scheme val="minor"/>
      </rPr>
      <t xml:space="preserve"> of the program narrative. Agencies proposing to serve sub-county geographies must include proposed MSSAs in this box. </t>
    </r>
  </si>
  <si>
    <t>For the State Method, Cal-Learn adjustments Annual Reach, Male Population, and AFLP-Cal-Learn Overlap auto-populate based on the statewide information outlined in Appendix 2, Scope of County Cal-Learn Program, and cannot be changed.</t>
  </si>
  <si>
    <r>
      <t xml:space="preserve">Enter the proposed number of youth to reach for each fiscal year of the award. The minimum reach is 40. If an applicant proposes a reach greater than estimated in the State Method column in R14, R15, or R16 respective to fiscal year, additional justification and applicable data must be provided in response to </t>
    </r>
    <r>
      <rPr>
        <b/>
        <sz val="12"/>
        <rFont val="Calibri"/>
        <family val="2"/>
        <scheme val="minor"/>
      </rPr>
      <t>Part V, C</t>
    </r>
    <r>
      <rPr>
        <sz val="12"/>
        <rFont val="Calibri"/>
        <family val="2"/>
        <scheme val="minor"/>
      </rPr>
      <t xml:space="preserve"> of the program narrative indicating how the number was estimated. </t>
    </r>
  </si>
  <si>
    <t>State Method Instructions</t>
  </si>
  <si>
    <t>For the State Method, the Total Cal-Learn Adjustment auto-populates based on R6, R7, and R8, and cannot be changed. The Total Cal-Learn Adjustment represents the number of all expectant and parenting youth in a given service area that are not eligible for AFLP because they are enrolled in Cal-Learn. This number is subtracted from the eligible population.</t>
  </si>
  <si>
    <t>For the State Method, no information is required; reach of programs serving EPF other than Cal-Learn are included in the recruitment adjustment for the state estimate.</t>
  </si>
  <si>
    <t xml:space="preserve">Other Program(s) Adjustment </t>
  </si>
  <si>
    <t xml:space="preserve">For the State Method, this cell auto calculates an estimated number of males that will enroll in program, using the statewide percentage of males relative to total case load, at 11.4%. </t>
  </si>
  <si>
    <t xml:space="preserve">For the State Method, this cell auto-calculates the total potential reach in FY 2020-2021 as R4 minus R9 and R11, plus R12. </t>
  </si>
  <si>
    <t xml:space="preserve">For the State  Method, this cell auto-calculates the total potential reach in FY 2021-2022 as R14 reduced by the percent in R13. </t>
  </si>
  <si>
    <t xml:space="preserve">For the State Method, this cell auto-calculates the total potential reach in FY 2022-2023 as R15 reduced by the percent in R13. </t>
  </si>
  <si>
    <t xml:space="preserve">For the State Method enter the percent provided in Appendix 2, Table 2, column 2, that reflects the average annual decline in parenting female youth in the county applicant is proposing to serve. Agencies proposing sub-county geography can enter the countywide percent in this cell.  Agencies proposing serving multiple counties can enter either the average percent across the counties being proposed (by adding together each percent for proposed counties and dividing by the number of counties proposed ) or the state average. </t>
  </si>
  <si>
    <t xml:space="preserve">For the State Method, this cell auto calculates a recruitment adjustment of 56.5% based on statewide estimates of the average monthly population of parenting females served in Jan 2009 - Jul 2013 by Cal-Learn and AFLP programs. This number represents the percent of the total eligible population not likely to be referred and /or recruited into the program (see Technical Notes starting on page 23 of Appendix 2 for more information). This number is subtracted from the eligible population. </t>
  </si>
  <si>
    <r>
      <t xml:space="preserve">Enter the proposed number of youth to reach for each fiscal year of the award. The minimum reach is 40. If an applicant proposes a reach greater than estimated in the State Method column in R14, R15, or R16 respective to fiscal year, the applicant must provide additional justification and applicable data in response to </t>
    </r>
    <r>
      <rPr>
        <b/>
        <sz val="12"/>
        <rFont val="Calibri"/>
        <family val="2"/>
        <scheme val="minor"/>
      </rPr>
      <t>Part V, C</t>
    </r>
    <r>
      <rPr>
        <sz val="12"/>
        <rFont val="Calibri"/>
        <family val="2"/>
        <scheme val="minor"/>
      </rPr>
      <t xml:space="preserve"> of the program narrative demonstrating how the number was estimated. The Local Method column can also be used for this purpose.  Applicants are not required to propose serving all youth estimated in R14, R15, or R16 respective to fiscal year. </t>
    </r>
  </si>
  <si>
    <t>Local Method Instructions (Optional)</t>
  </si>
  <si>
    <t xml:space="preserve">For the Local Method, this cell auto-calculates the total potential reach in FY 2020-2021 as R4 minus R9, R10, and R11, plus R12. </t>
  </si>
  <si>
    <t xml:space="preserve">For the Local Method, this cell auto-calculates the total potential reach in FY 2021-2022 as R14 reduced by the percent in R13. </t>
  </si>
  <si>
    <r>
      <t xml:space="preserve">For the Local Method, enter the estimated number of youth likely to be eligible for Cal-Learn during FY 2020 for the geography you are proposing to serve.  Applicants can use the estimate generated by the State Method, or can enter another number.  If the State Method number is not used, applicants must describe how they arrived at the number entered and provide applicable data in response to </t>
    </r>
    <r>
      <rPr>
        <b/>
        <sz val="12"/>
        <rFont val="Calibri"/>
        <family val="2"/>
        <scheme val="minor"/>
      </rPr>
      <t>Part V, C</t>
    </r>
    <r>
      <rPr>
        <sz val="12"/>
        <rFont val="Calibri"/>
        <family val="2"/>
        <scheme val="minor"/>
      </rPr>
      <t xml:space="preserve"> of the program narrative. </t>
    </r>
  </si>
  <si>
    <r>
      <t xml:space="preserve">For the Local Method, enter the estimated number of youth likely to be served by programs other than Cal-Learn in FY 2020 for the geography you are proposing to serve.  This number should include the scope of any case management, home visitation, or similar program serving expectant and parenting youth 21 years of age and under in your proposed service area. Applicants must describe how they arrived at the number entered and provide applicable data in response to </t>
    </r>
    <r>
      <rPr>
        <b/>
        <sz val="12"/>
        <rFont val="Calibri"/>
        <family val="2"/>
        <scheme val="minor"/>
      </rPr>
      <t>Part V, C</t>
    </r>
    <r>
      <rPr>
        <sz val="12"/>
        <rFont val="Calibri"/>
        <family val="2"/>
        <scheme val="minor"/>
      </rPr>
      <t xml:space="preserve"> of the program narrative.  </t>
    </r>
  </si>
  <si>
    <r>
      <t xml:space="preserve">For the Local Method, enter the number of male youth your program estimates you can enroll from those eligible in your service area. Applicants must describe how they arrived at the number entered and provide applicable data in response to </t>
    </r>
    <r>
      <rPr>
        <b/>
        <sz val="12"/>
        <rFont val="Calibri"/>
        <family val="2"/>
        <scheme val="minor"/>
      </rPr>
      <t>Part V, C</t>
    </r>
    <r>
      <rPr>
        <sz val="12"/>
        <rFont val="Calibri"/>
        <family val="2"/>
        <scheme val="minor"/>
      </rPr>
      <t xml:space="preserve"> of the program narrative.  </t>
    </r>
  </si>
  <si>
    <r>
      <t xml:space="preserve">CDPH/MCAH developed the Reach Worksheet to assist applicants in developing a reasonable proposed program reach. Applicants must complete the State Method column following the instructions outlined in the tab labeled State Method Instructions. If an applicant does not feel the State Method is an accurate representation of their potential program reach, the applicant may outline an alternative methodology addressing each component in </t>
    </r>
    <r>
      <rPr>
        <b/>
        <sz val="12"/>
        <color theme="1"/>
        <rFont val="Calibri"/>
        <family val="2"/>
        <scheme val="minor"/>
      </rPr>
      <t>Part V, C</t>
    </r>
    <r>
      <rPr>
        <sz val="12"/>
        <color theme="1"/>
        <rFont val="Calibri"/>
        <family val="2"/>
        <scheme val="minor"/>
      </rPr>
      <t xml:space="preserve"> of the program narrative. The Local Method column, which is optional, follows this structure and may be used if helpful. Directions for completing the Local Method column are provided in the tab labeled Local Method Instructions. Applicants whose proposed reach is greater than estimated by the State Method must provide supporting justification and evidence for proposed reach in response to </t>
    </r>
    <r>
      <rPr>
        <b/>
        <sz val="12"/>
        <color theme="1"/>
        <rFont val="Calibri"/>
        <family val="2"/>
        <scheme val="minor"/>
      </rPr>
      <t>Part V, C</t>
    </r>
    <r>
      <rPr>
        <sz val="12"/>
        <color theme="1"/>
        <rFont val="Calibri"/>
        <family val="2"/>
        <scheme val="minor"/>
      </rPr>
      <t xml:space="preserve"> of the program narrative. Cells highlighted tan will accept user entered information; all others are locked from editing. Enter all information in positive numbers. </t>
    </r>
  </si>
  <si>
    <t xml:space="preserve">No information required for the Local Method. </t>
  </si>
  <si>
    <r>
      <t xml:space="preserve">For the Local Method, enter the number of youth, from those eligible for AFLP who are not eligible for Cal-Learn or likely to be served by another program, that your program will not be able to recruit or enroll.  For example, if there are 100 youth eligible to be served in your proposed geography and your program estimates you can enroll 50 of those youth, you would enter the number 50 in this cell (100 - 50 = 50). Applicants must describe how they arrived at the number entered and provide applicable data in response to </t>
    </r>
    <r>
      <rPr>
        <b/>
        <sz val="12"/>
        <rFont val="Calibri"/>
        <family val="2"/>
        <scheme val="minor"/>
      </rPr>
      <t>Part V, C</t>
    </r>
    <r>
      <rPr>
        <sz val="12"/>
        <rFont val="Calibri"/>
        <family val="2"/>
        <scheme val="minor"/>
      </rPr>
      <t xml:space="preserve"> of the program narrative.  </t>
    </r>
  </si>
  <si>
    <r>
      <rPr>
        <sz val="12"/>
        <color theme="1"/>
        <rFont val="Calibri"/>
        <family val="2"/>
        <scheme val="minor"/>
      </rPr>
      <t xml:space="preserve">Applicant's annual proposed reach must be at least 40 per 100% CM FTE and equal to or less than the value in R14, R15, or R16, respective to fiscal year. If an applicant proposes a reach greater than estimated in the State Method column in R14, R15, or R16 for a given fiscal year, additional justification and applicable data must be provided in response to </t>
    </r>
    <r>
      <rPr>
        <b/>
        <sz val="12"/>
        <color theme="1"/>
        <rFont val="Calibri"/>
        <family val="2"/>
        <scheme val="minor"/>
      </rPr>
      <t>Part V, C</t>
    </r>
    <r>
      <rPr>
        <sz val="12"/>
        <color theme="1"/>
        <rFont val="Calibri"/>
        <family val="2"/>
        <scheme val="minor"/>
      </rPr>
      <t xml:space="preserve"> of the program narrative indicating how the number was estimated. Submit this completed worksheet with application. </t>
    </r>
  </si>
  <si>
    <t xml:space="preserve">For the State Method, enter the projected number of expectant and parenting females in proposed service area in 2020. This information can be found in Appendix 2, Table 1, column 3 for counties, and Table 3, column 3 for MSSAs.  Agencies proposing to serve sub-county geographies should add together the projected number of expectant and parenting females from each MSSA proposed and enter the total in this cell. </t>
  </si>
  <si>
    <t xml:space="preserve">Enter the number of youth with Cal-Learn Status during month of July 2019, as  listed in Appendix 2, Table 2, column 3. Agencies proposing to serve sub-county geographies must adjust this number to the proportion of reach expected in the county. For example, if there are 100 Cal-Learn youth listed for the county and your agency is proposing to serve 50% of the youth in the county, you would enter 50 in the cell. </t>
  </si>
  <si>
    <r>
      <t xml:space="preserve">Enter the proposed number of case managers for each fiscal year of the award and the associated case manager FTE. Minimum is one 100% total case manager FTE. Applicant's annual proposed reach must be at least 40 per 100% CM FTE and equal to or less than the value in R14, R15, or R16, respective to fiscal year, unless additional justification is provided in </t>
    </r>
    <r>
      <rPr>
        <b/>
        <sz val="12"/>
        <rFont val="Calibri"/>
        <family val="2"/>
        <scheme val="minor"/>
      </rPr>
      <t>Part V, C</t>
    </r>
    <r>
      <rPr>
        <sz val="12"/>
        <rFont val="Calibri"/>
        <family val="2"/>
        <scheme val="minor"/>
      </rPr>
      <t xml:space="preserve">.  This number should equal the number of youth proposed to be served in each respective FY divided by 40. </t>
    </r>
  </si>
  <si>
    <r>
      <t xml:space="preserve">Enter the proposed number of case managers for each fiscal year of the award and the associated case manager FTE. Minimum is one 100% total case manager FTE. Applicant's annual proposed reach must be at least 40 per 100% CM FTE and equal to or less than the value in R14, R15, or R16, respective to fiscal year, unless additional justification is provided in </t>
    </r>
    <r>
      <rPr>
        <b/>
        <sz val="12"/>
        <rFont val="Calibri"/>
        <family val="2"/>
        <scheme val="minor"/>
      </rPr>
      <t>Part V, C</t>
    </r>
    <r>
      <rPr>
        <sz val="12"/>
        <rFont val="Calibri"/>
        <family val="2"/>
        <scheme val="minor"/>
      </rPr>
      <t xml:space="preserve">. This number should equal the number of youth proposed to be served in each respective FY divided by 40. </t>
    </r>
  </si>
  <si>
    <t xml:space="preserve">This information should be entered when completing the State Method column.  See tab labeled State Method Instructions. </t>
  </si>
  <si>
    <r>
      <t xml:space="preserve">For the Local Method, enter the percent provided in Appendix 2, Table 2, column 2, that reflects the average annual decline in parenting female youth in the county applicant is proposing to serve. Agencies proposing sub-county geography can enter the countywide percent in this cell or a percent determined through another method.  Agencies proposing serving multiple counties can enter either the average percent across the counties being proposed (by adding together each percent for proposed counties and dividing by the number of counties proposed ), the state average, or a percent determined by another method. Applicants must describe how they arrived at the number entered and provide applicable data in response to </t>
    </r>
    <r>
      <rPr>
        <b/>
        <sz val="12"/>
        <rFont val="Calibri"/>
        <family val="2"/>
        <scheme val="minor"/>
      </rPr>
      <t>Part V, C</t>
    </r>
    <r>
      <rPr>
        <sz val="12"/>
        <rFont val="Calibri"/>
        <family val="2"/>
        <scheme val="minor"/>
      </rPr>
      <t xml:space="preserve"> of the program narrative.  </t>
    </r>
  </si>
  <si>
    <t xml:space="preserve">For the Local Method, this cell auto-calculates the total potential reach in FY 2022-2023 as R15 reduced by the percent in R13.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</si>
</sst>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0"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2"/>
      <color theme="0"/>
      <name val="Calibri"/>
      <family val="2"/>
      <scheme val="minor"/>
    </font>
    <font>
      <sz val="12"/>
      <name val="Calibri"/>
      <family val="2"/>
      <scheme val="minor"/>
    </font>
    <font>
      <sz val="11"/>
      <color theme="1"/>
      <name val="Calibri"/>
      <family val="2"/>
      <scheme val="minor"/>
    </font>
    <font>
      <b/>
      <sz val="12"/>
      <name val="Calibri"/>
      <family val="2"/>
      <scheme val="minor"/>
    </font>
    <font>
      <b/>
      <sz val="14"/>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57">
    <xf numFmtId="0" fontId="0" fillId="0" borderId="0" xfId="0"/>
    <xf numFmtId="0" fontId="1" fillId="2" borderId="0" xfId="0" applyFont="1" applyFill="1" applyBorder="1" applyAlignment="1" applyProtection="1">
      <alignment wrapText="1"/>
    </xf>
    <xf numFmtId="0" fontId="1" fillId="0" borderId="0" xfId="0" applyFont="1" applyAlignment="1">
      <alignment horizontal="center"/>
    </xf>
    <xf numFmtId="0" fontId="2" fillId="0" borderId="1" xfId="0" applyFont="1" applyBorder="1" applyAlignment="1">
      <alignment vertical="top" wrapText="1"/>
    </xf>
    <xf numFmtId="0" fontId="3" fillId="0" borderId="4" xfId="0" applyFont="1" applyBorder="1" applyAlignment="1">
      <alignment vertical="top" wrapText="1"/>
    </xf>
    <xf numFmtId="0" fontId="2" fillId="2" borderId="0" xfId="0" applyFont="1" applyFill="1" applyBorder="1" applyAlignment="1" applyProtection="1">
      <alignment wrapText="1"/>
    </xf>
    <xf numFmtId="0" fontId="2" fillId="4" borderId="1" xfId="0" applyFont="1" applyFill="1" applyBorder="1" applyProtection="1">
      <protection locked="0"/>
    </xf>
    <xf numFmtId="0" fontId="2" fillId="2" borderId="0" xfId="0" applyFont="1" applyFill="1" applyProtection="1"/>
    <xf numFmtId="0" fontId="2" fillId="2" borderId="0" xfId="0" applyFont="1" applyFill="1" applyBorder="1" applyProtection="1"/>
    <xf numFmtId="0" fontId="4" fillId="2" borderId="0" xfId="0" applyFont="1" applyFill="1" applyBorder="1" applyAlignment="1" applyProtection="1">
      <alignment wrapText="1"/>
    </xf>
    <xf numFmtId="0" fontId="2" fillId="2" borderId="0" xfId="0" applyFont="1" applyFill="1" applyAlignment="1" applyProtection="1">
      <alignment wrapText="1"/>
    </xf>
    <xf numFmtId="0" fontId="2" fillId="0" borderId="0" xfId="0" applyFont="1" applyFill="1" applyAlignment="1" applyProtection="1">
      <alignment wrapText="1"/>
    </xf>
    <xf numFmtId="0" fontId="2" fillId="0" borderId="0" xfId="0" applyFont="1" applyFill="1" applyBorder="1" applyProtection="1"/>
    <xf numFmtId="0" fontId="2" fillId="2" borderId="0" xfId="0" applyFont="1" applyFill="1" applyAlignment="1" applyProtection="1">
      <alignment horizontal="left" wrapText="1" indent="3"/>
    </xf>
    <xf numFmtId="1" fontId="2" fillId="3" borderId="1" xfId="0" applyNumberFormat="1" applyFont="1" applyFill="1" applyBorder="1" applyAlignment="1" applyProtection="1">
      <alignment horizontal="right"/>
    </xf>
    <xf numFmtId="1" fontId="2" fillId="3" borderId="1" xfId="0" applyNumberFormat="1" applyFont="1" applyFill="1" applyBorder="1" applyProtection="1"/>
    <xf numFmtId="0" fontId="5" fillId="2" borderId="0" xfId="0" applyFont="1" applyFill="1" applyProtection="1"/>
    <xf numFmtId="0" fontId="2" fillId="3" borderId="1" xfId="0" applyFont="1" applyFill="1" applyBorder="1" applyProtection="1"/>
    <xf numFmtId="0" fontId="2" fillId="2" borderId="2" xfId="0" applyFont="1" applyFill="1" applyBorder="1" applyAlignment="1" applyProtection="1">
      <alignment horizontal="left" wrapText="1" indent="3"/>
    </xf>
    <xf numFmtId="1" fontId="2" fillId="3" borderId="3" xfId="0" applyNumberFormat="1" applyFont="1" applyFill="1" applyBorder="1" applyAlignment="1" applyProtection="1">
      <alignment horizontal="right"/>
    </xf>
    <xf numFmtId="0" fontId="2" fillId="2" borderId="0" xfId="0" applyFont="1" applyFill="1" applyAlignment="1" applyProtection="1">
      <alignment horizontal="left" vertical="center" wrapText="1"/>
    </xf>
    <xf numFmtId="0" fontId="2" fillId="2" borderId="0" xfId="0" applyFont="1" applyFill="1" applyAlignment="1" applyProtection="1">
      <alignment horizontal="left" vertical="top" wrapText="1"/>
    </xf>
    <xf numFmtId="0" fontId="4" fillId="2" borderId="0" xfId="0" applyFont="1" applyFill="1" applyAlignment="1" applyProtection="1">
      <alignment wrapText="1"/>
    </xf>
    <xf numFmtId="0" fontId="2" fillId="2" borderId="0" xfId="0" applyFont="1" applyFill="1" applyAlignment="1" applyProtection="1">
      <alignment horizontal="center"/>
    </xf>
    <xf numFmtId="0" fontId="2" fillId="4" borderId="1" xfId="0" applyFont="1" applyFill="1" applyBorder="1" applyAlignment="1" applyProtection="1">
      <alignment wrapText="1"/>
      <protection locked="0"/>
    </xf>
    <xf numFmtId="0" fontId="2" fillId="2" borderId="0" xfId="0" applyFont="1" applyFill="1" applyAlignment="1" applyProtection="1">
      <alignment vertical="center"/>
    </xf>
    <xf numFmtId="0" fontId="2" fillId="0" borderId="0" xfId="0" applyFont="1" applyAlignment="1" applyProtection="1">
      <alignment vertical="center"/>
    </xf>
    <xf numFmtId="0" fontId="2" fillId="0" borderId="0" xfId="0" applyFont="1" applyProtection="1"/>
    <xf numFmtId="0" fontId="2" fillId="2" borderId="0" xfId="0" applyFont="1" applyFill="1" applyAlignment="1" applyProtection="1">
      <alignment vertical="top"/>
    </xf>
    <xf numFmtId="0" fontId="2" fillId="2" borderId="2" xfId="0" applyFont="1" applyFill="1" applyBorder="1" applyAlignment="1" applyProtection="1">
      <alignment vertical="center"/>
    </xf>
    <xf numFmtId="0" fontId="2" fillId="2" borderId="0" xfId="0" applyFont="1" applyFill="1" applyBorder="1" applyAlignment="1" applyProtection="1">
      <alignment horizontal="center" wrapText="1"/>
    </xf>
    <xf numFmtId="1" fontId="2" fillId="2" borderId="0" xfId="0" applyNumberFormat="1" applyFont="1" applyFill="1" applyAlignment="1" applyProtection="1">
      <alignment horizontal="left" vertical="top" wrapText="1"/>
    </xf>
    <xf numFmtId="0" fontId="8" fillId="0" borderId="0" xfId="0" applyFont="1" applyAlignment="1">
      <alignment vertical="top" wrapText="1"/>
    </xf>
    <xf numFmtId="0" fontId="6" fillId="0" borderId="0" xfId="0" applyFont="1"/>
    <xf numFmtId="0" fontId="6" fillId="0" borderId="1" xfId="0" applyFont="1" applyBorder="1" applyAlignment="1">
      <alignment vertical="top" wrapText="1"/>
    </xf>
    <xf numFmtId="0" fontId="6" fillId="2" borderId="1" xfId="0" applyFont="1" applyFill="1" applyBorder="1" applyAlignment="1">
      <alignment vertical="top"/>
    </xf>
    <xf numFmtId="0" fontId="6" fillId="0" borderId="1" xfId="0" applyFont="1" applyFill="1" applyBorder="1" applyAlignment="1">
      <alignment vertical="top" wrapText="1"/>
    </xf>
    <xf numFmtId="0" fontId="6" fillId="0" borderId="0" xfId="0" applyFont="1" applyAlignment="1">
      <alignment vertical="top" wrapText="1"/>
    </xf>
    <xf numFmtId="0" fontId="2" fillId="0" borderId="0" xfId="0" applyFont="1" applyAlignment="1" applyProtection="1">
      <alignment vertical="center"/>
      <protection hidden="1"/>
    </xf>
    <xf numFmtId="0" fontId="2" fillId="0" borderId="0" xfId="0" applyFont="1" applyAlignment="1" applyProtection="1">
      <alignment wrapText="1"/>
      <protection hidden="1"/>
    </xf>
    <xf numFmtId="0" fontId="2" fillId="0" borderId="0" xfId="0" applyFont="1" applyProtection="1">
      <protection hidden="1"/>
    </xf>
    <xf numFmtId="164" fontId="2" fillId="4" borderId="1" xfId="1" applyNumberFormat="1" applyFont="1" applyFill="1" applyBorder="1" applyProtection="1">
      <protection locked="0"/>
    </xf>
    <xf numFmtId="165" fontId="2" fillId="4" borderId="1" xfId="2" applyNumberFormat="1" applyFont="1" applyFill="1" applyBorder="1" applyProtection="1">
      <protection locked="0"/>
    </xf>
    <xf numFmtId="0" fontId="2" fillId="2" borderId="0" xfId="0" applyFont="1" applyFill="1" applyBorder="1" applyAlignment="1" applyProtection="1">
      <alignment horizontal="center" vertical="center" wrapText="1"/>
    </xf>
    <xf numFmtId="0" fontId="1" fillId="2" borderId="0" xfId="0" applyFont="1" applyFill="1" applyProtection="1"/>
    <xf numFmtId="0" fontId="1" fillId="2" borderId="0" xfId="0" applyFont="1" applyFill="1" applyBorder="1" applyProtection="1"/>
    <xf numFmtId="0" fontId="1" fillId="2" borderId="0" xfId="0" applyFont="1" applyFill="1" applyBorder="1" applyAlignment="1" applyProtection="1">
      <alignment horizontal="right" wrapText="1"/>
    </xf>
    <xf numFmtId="0" fontId="1" fillId="2" borderId="0" xfId="0" quotePrefix="1" applyFont="1" applyFill="1" applyBorder="1" applyAlignment="1" applyProtection="1">
      <alignment horizontal="right"/>
    </xf>
    <xf numFmtId="1" fontId="1" fillId="2" borderId="0" xfId="0" applyNumberFormat="1" applyFont="1" applyFill="1" applyBorder="1" applyAlignment="1" applyProtection="1">
      <alignment horizontal="right"/>
    </xf>
    <xf numFmtId="1" fontId="1" fillId="2" borderId="0" xfId="0" applyNumberFormat="1" applyFont="1" applyFill="1" applyBorder="1" applyProtection="1"/>
    <xf numFmtId="1" fontId="1" fillId="2" borderId="0" xfId="0" quotePrefix="1" applyNumberFormat="1" applyFont="1" applyFill="1" applyBorder="1" applyAlignment="1" applyProtection="1">
      <alignment horizontal="right"/>
    </xf>
    <xf numFmtId="0" fontId="1" fillId="0" borderId="0" xfId="0" applyFont="1" applyProtection="1"/>
    <xf numFmtId="0" fontId="9" fillId="2" borderId="0" xfId="0" applyFont="1" applyFill="1" applyBorder="1" applyProtection="1"/>
    <xf numFmtId="0" fontId="1" fillId="2" borderId="2" xfId="0" applyFont="1" applyFill="1" applyBorder="1" applyProtection="1"/>
    <xf numFmtId="0" fontId="1" fillId="2" borderId="0" xfId="0" applyFont="1" applyFill="1" applyAlignment="1" applyProtection="1">
      <alignment horizontal="left" vertical="top" wrapText="1"/>
    </xf>
    <xf numFmtId="0" fontId="1" fillId="0" borderId="0" xfId="0" applyFont="1" applyProtection="1">
      <protection hidden="1"/>
    </xf>
    <xf numFmtId="0" fontId="6" fillId="2" borderId="1" xfId="0" applyFont="1" applyFill="1" applyBorder="1" applyAlignment="1">
      <alignment vertical="top" wrapText="1"/>
    </xf>
  </cellXfs>
  <cellStyles count="3">
    <cellStyle name="Comma" xfId="2" builtinId="3"/>
    <cellStyle name="Normal" xfId="0" builtinId="0"/>
    <cellStyle name="Percent" xfId="1" builtinId="5"/>
  </cellStyles>
  <dxfs count="15">
    <dxf>
      <font>
        <color rgb="FF9C0006"/>
      </font>
      <fill>
        <patternFill>
          <bgColor rgb="FFFFC7CE"/>
        </patternFill>
      </fill>
    </dxf>
    <dxf>
      <font>
        <strike val="0"/>
        <outline val="0"/>
        <shadow val="0"/>
        <u val="none"/>
        <vertAlign val="baseline"/>
        <sz val="12"/>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none"/>
      </font>
      <alignment horizontal="general" vertical="top" textRotation="0" wrapText="1" indent="0" justifyLastLine="0" shrinkToFit="0" readingOrder="0"/>
    </dxf>
    <dxf>
      <font>
        <b/>
        <strike val="0"/>
        <outline val="0"/>
        <shadow val="0"/>
        <u val="none"/>
        <vertAlign val="baseline"/>
        <sz val="12"/>
        <color auto="1"/>
        <name val="Calibri"/>
        <scheme val="minor"/>
      </font>
      <alignment horizontal="general" vertical="top" textRotation="0" wrapText="1" indent="0" justifyLastLine="0" shrinkToFit="0" readingOrder="0"/>
    </dxf>
    <dxf>
      <font>
        <strike val="0"/>
        <outline val="0"/>
        <shadow val="0"/>
        <u val="none"/>
        <vertAlign val="baseline"/>
        <sz val="12"/>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general" vertical="top" textRotation="0" wrapText="1" indent="0" justifyLastLine="0" shrinkToFit="0" readingOrder="0"/>
    </dxf>
    <dxf>
      <font>
        <b/>
        <strike val="0"/>
        <outline val="0"/>
        <shadow val="0"/>
        <u val="none"/>
        <vertAlign val="baseline"/>
        <sz val="12"/>
        <color auto="1"/>
        <name val="Calibri"/>
        <scheme val="minor"/>
      </font>
      <alignment horizontal="general" vertical="top" textRotation="0" wrapText="1" indent="0" justifyLastLine="0" shrinkToFit="0" readingOrder="0"/>
    </dxf>
    <dxf>
      <font>
        <strike val="0"/>
        <outline val="0"/>
        <shadow val="0"/>
        <u val="none"/>
        <vertAlign val="baseline"/>
        <sz val="12"/>
        <color theme="1"/>
        <name val="Calibri"/>
        <scheme val="minor"/>
      </font>
    </dxf>
    <dxf>
      <border outline="0">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1" displayName="Table1" ref="A1:A3" totalsRowShown="0" headerRowDxfId="14" dataDxfId="13" tableBorderDxfId="12">
  <autoFilter ref="A1:A3"/>
  <tableColumns count="1">
    <tableColumn id="1" name="Overview: Attachment 4. Program Reach Worksheet" dataDxfId="11"/>
  </tableColumns>
  <tableStyleInfo showFirstColumn="0" showLastColumn="0" showRowStripes="1" showColumnStripes="0"/>
  <extLst>
    <ext xmlns:x14="http://schemas.microsoft.com/office/spreadsheetml/2009/9/main" uri="{504A1905-F514-4f6f-8877-14C23A59335A}">
      <x14:table altTextSummary="Overview: Attachment 4. Program Reach Worksheet"/>
    </ext>
  </extLst>
</table>
</file>

<file path=xl/tables/table2.xml><?xml version="1.0" encoding="utf-8"?>
<table xmlns="http://schemas.openxmlformats.org/spreadsheetml/2006/main" id="2" name="Table2" displayName="Table2" ref="A1:C17" totalsRowShown="0" headerRowDxfId="10" dataDxfId="9">
  <autoFilter ref="A1:C17"/>
  <tableColumns count="3">
    <tableColumn id="4" name="Item" dataDxfId="8"/>
    <tableColumn id="5" name="Reference2" dataDxfId="7"/>
    <tableColumn id="2" name="State Method Instructions" dataDxfId="6"/>
  </tableColumns>
  <tableStyleInfo showFirstColumn="1" showLastColumn="1" showRowStripes="1" showColumnStripes="0"/>
  <extLst>
    <ext xmlns:x14="http://schemas.microsoft.com/office/spreadsheetml/2009/9/main" uri="{504A1905-F514-4f6f-8877-14C23A59335A}">
      <x14:table altTextSummary="Reach Worksheet Instruction"/>
    </ext>
  </extLst>
</table>
</file>

<file path=xl/tables/table3.xml><?xml version="1.0" encoding="utf-8"?>
<table xmlns="http://schemas.openxmlformats.org/spreadsheetml/2006/main" id="3" name="Table24" displayName="Table24" ref="A1:C17" totalsRowShown="0" headerRowDxfId="5" dataDxfId="4">
  <autoFilter ref="A1:C17"/>
  <tableColumns count="3">
    <tableColumn id="4" name="Item" dataDxfId="3"/>
    <tableColumn id="5" name="Reference2" dataDxfId="2"/>
    <tableColumn id="2" name="Local Method Instructions (Optional)" dataDxfId="1"/>
  </tableColumns>
  <tableStyleInfo showFirstColumn="1" showLastColumn="1" showRowStripes="1" showColumnStripes="0"/>
  <extLst>
    <ext xmlns:x14="http://schemas.microsoft.com/office/spreadsheetml/2009/9/main" uri="{504A1905-F514-4f6f-8877-14C23A59335A}">
      <x14:table altTextSummary="Reach Worksheet Instruc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zoomScaleNormal="100" workbookViewId="0"/>
  </sheetViews>
  <sheetFormatPr defaultColWidth="0" defaultRowHeight="15" zeroHeight="1" x14ac:dyDescent="0.25"/>
  <cols>
    <col min="1" max="1" width="77.140625" customWidth="1"/>
    <col min="2" max="16384" width="9.140625" hidden="1"/>
  </cols>
  <sheetData>
    <row r="1" spans="1:1" ht="18.75" x14ac:dyDescent="0.3">
      <c r="A1" s="2" t="s">
        <v>44</v>
      </c>
    </row>
    <row r="2" spans="1:1" ht="220.5" x14ac:dyDescent="0.25">
      <c r="A2" s="3" t="s">
        <v>97</v>
      </c>
    </row>
    <row r="3" spans="1:1" ht="110.25" x14ac:dyDescent="0.25">
      <c r="A3" s="4" t="s">
        <v>100</v>
      </c>
    </row>
  </sheetData>
  <sheetProtection sheet="1" objects="1" scenarios="1"/>
  <pageMargins left="0.7" right="0.7" top="0.75" bottom="0.75" header="0.3" footer="0.3"/>
  <pageSetup orientation="portrait" verticalDpi="200" r:id="rId1"/>
  <headerFooter>
    <oddHeader>&amp;L&amp;12Program Reach Worksheet Overview&amp;RAdolescent Family Life Program
RFA #20-10014
Attachment 4 A03</oddHeader>
    <oddFooter>Page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heetViews>
  <sheetFormatPr defaultColWidth="0" defaultRowHeight="15.75" zeroHeight="1" x14ac:dyDescent="0.25"/>
  <cols>
    <col min="1" max="2" width="12.28515625" style="37" customWidth="1"/>
    <col min="3" max="3" width="65.42578125" style="37" customWidth="1"/>
    <col min="4" max="4" width="0" style="33" hidden="1" customWidth="1"/>
    <col min="5" max="16384" width="9.140625" style="33" hidden="1"/>
  </cols>
  <sheetData>
    <row r="1" spans="1:3" x14ac:dyDescent="0.25">
      <c r="A1" s="32" t="s">
        <v>62</v>
      </c>
      <c r="B1" s="32" t="s">
        <v>73</v>
      </c>
      <c r="C1" s="32" t="s">
        <v>80</v>
      </c>
    </row>
    <row r="2" spans="1:3" ht="31.5" x14ac:dyDescent="0.25">
      <c r="A2" s="34" t="s">
        <v>20</v>
      </c>
      <c r="B2" s="34" t="s">
        <v>21</v>
      </c>
      <c r="C2" s="35" t="s">
        <v>60</v>
      </c>
    </row>
    <row r="3" spans="1:3" ht="31.5" x14ac:dyDescent="0.25">
      <c r="A3" s="34" t="s">
        <v>74</v>
      </c>
      <c r="B3" s="34" t="s">
        <v>22</v>
      </c>
      <c r="C3" s="34" t="s">
        <v>76</v>
      </c>
    </row>
    <row r="4" spans="1:3" ht="63" x14ac:dyDescent="0.25">
      <c r="A4" s="34" t="s">
        <v>18</v>
      </c>
      <c r="B4" s="34" t="s">
        <v>23</v>
      </c>
      <c r="C4" s="34" t="s">
        <v>77</v>
      </c>
    </row>
    <row r="5" spans="1:3" ht="110.25" x14ac:dyDescent="0.25">
      <c r="A5" s="34" t="s">
        <v>63</v>
      </c>
      <c r="B5" s="34" t="s">
        <v>24</v>
      </c>
      <c r="C5" s="34" t="s">
        <v>101</v>
      </c>
    </row>
    <row r="6" spans="1:3" ht="110.25" x14ac:dyDescent="0.25">
      <c r="A6" s="34" t="s">
        <v>64</v>
      </c>
      <c r="B6" s="34" t="s">
        <v>57</v>
      </c>
      <c r="C6" s="36" t="s">
        <v>102</v>
      </c>
    </row>
    <row r="7" spans="1:3" ht="63" x14ac:dyDescent="0.25">
      <c r="A7" s="34" t="s">
        <v>65</v>
      </c>
      <c r="B7" s="34" t="s">
        <v>61</v>
      </c>
      <c r="C7" s="34" t="s">
        <v>78</v>
      </c>
    </row>
    <row r="8" spans="1:3" ht="94.5" x14ac:dyDescent="0.25">
      <c r="A8" s="34" t="s">
        <v>75</v>
      </c>
      <c r="B8" s="34" t="s">
        <v>26</v>
      </c>
      <c r="C8" s="34" t="s">
        <v>81</v>
      </c>
    </row>
    <row r="9" spans="1:3" ht="47.25" x14ac:dyDescent="0.25">
      <c r="A9" s="34" t="s">
        <v>83</v>
      </c>
      <c r="B9" s="34" t="s">
        <v>27</v>
      </c>
      <c r="C9" s="34" t="s">
        <v>82</v>
      </c>
    </row>
    <row r="10" spans="1:3" ht="126" x14ac:dyDescent="0.25">
      <c r="A10" s="34" t="s">
        <v>67</v>
      </c>
      <c r="B10" s="34" t="s">
        <v>28</v>
      </c>
      <c r="C10" s="34" t="s">
        <v>89</v>
      </c>
    </row>
    <row r="11" spans="1:3" ht="47.25" x14ac:dyDescent="0.25">
      <c r="A11" s="34" t="s">
        <v>12</v>
      </c>
      <c r="B11" s="34" t="s">
        <v>25</v>
      </c>
      <c r="C11" s="34" t="s">
        <v>84</v>
      </c>
    </row>
    <row r="12" spans="1:3" ht="141.75" x14ac:dyDescent="0.25">
      <c r="A12" s="34" t="s">
        <v>14</v>
      </c>
      <c r="B12" s="34" t="s">
        <v>29</v>
      </c>
      <c r="C12" s="34" t="s">
        <v>88</v>
      </c>
    </row>
    <row r="13" spans="1:3" ht="78.75" x14ac:dyDescent="0.25">
      <c r="A13" s="34" t="s">
        <v>68</v>
      </c>
      <c r="B13" s="34" t="s">
        <v>30</v>
      </c>
      <c r="C13" s="34" t="s">
        <v>85</v>
      </c>
    </row>
    <row r="14" spans="1:3" ht="78.75" x14ac:dyDescent="0.25">
      <c r="A14" s="34" t="s">
        <v>69</v>
      </c>
      <c r="B14" s="34" t="s">
        <v>31</v>
      </c>
      <c r="C14" s="34" t="s">
        <v>86</v>
      </c>
    </row>
    <row r="15" spans="1:3" ht="78.75" x14ac:dyDescent="0.25">
      <c r="A15" s="34" t="s">
        <v>70</v>
      </c>
      <c r="B15" s="34" t="s">
        <v>55</v>
      </c>
      <c r="C15" s="34" t="s">
        <v>87</v>
      </c>
    </row>
    <row r="16" spans="1:3" ht="141.75" x14ac:dyDescent="0.25">
      <c r="A16" s="34" t="s">
        <v>71</v>
      </c>
      <c r="B16" s="34" t="s">
        <v>58</v>
      </c>
      <c r="C16" s="34" t="s">
        <v>90</v>
      </c>
    </row>
    <row r="17" spans="1:3" ht="126" x14ac:dyDescent="0.25">
      <c r="A17" s="34" t="s">
        <v>72</v>
      </c>
      <c r="B17" s="34" t="s">
        <v>59</v>
      </c>
      <c r="C17" s="34" t="s">
        <v>103</v>
      </c>
    </row>
  </sheetData>
  <sheetProtection sheet="1" objects="1" scenarios="1"/>
  <pageMargins left="0.7" right="0.7" top="1.0520833333333333" bottom="0.75" header="0.3" footer="0.3"/>
  <pageSetup orientation="portrait" r:id="rId1"/>
  <headerFooter>
    <oddHeader>&amp;L&amp;"-,Bold"&amp;12Program Reach Worksheet Instruction&amp;R&amp;12Adolescent Family Life Program
RFA #20-10014
Attachment 4 A03</oddHead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heetViews>
  <sheetFormatPr defaultColWidth="0" defaultRowHeight="15.75" zeroHeight="1" x14ac:dyDescent="0.25"/>
  <cols>
    <col min="1" max="2" width="12.28515625" style="37" customWidth="1"/>
    <col min="3" max="3" width="65.42578125" style="37" customWidth="1"/>
    <col min="4" max="4" width="0" style="33" hidden="1" customWidth="1"/>
    <col min="5" max="16384" width="9.140625" style="33" hidden="1"/>
  </cols>
  <sheetData>
    <row r="1" spans="1:3" x14ac:dyDescent="0.25">
      <c r="A1" s="32" t="s">
        <v>62</v>
      </c>
      <c r="B1" s="32" t="s">
        <v>73</v>
      </c>
      <c r="C1" s="32" t="s">
        <v>91</v>
      </c>
    </row>
    <row r="2" spans="1:3" ht="31.5" x14ac:dyDescent="0.25">
      <c r="A2" s="34" t="s">
        <v>20</v>
      </c>
      <c r="B2" s="34" t="s">
        <v>21</v>
      </c>
      <c r="C2" s="56" t="s">
        <v>105</v>
      </c>
    </row>
    <row r="3" spans="1:3" ht="31.5" x14ac:dyDescent="0.25">
      <c r="A3" s="34" t="s">
        <v>74</v>
      </c>
      <c r="B3" s="34" t="s">
        <v>22</v>
      </c>
      <c r="C3" s="56" t="s">
        <v>105</v>
      </c>
    </row>
    <row r="4" spans="1:3" ht="47.25" x14ac:dyDescent="0.25">
      <c r="A4" s="34" t="s">
        <v>18</v>
      </c>
      <c r="B4" s="34" t="s">
        <v>23</v>
      </c>
      <c r="C4" s="56" t="s">
        <v>105</v>
      </c>
    </row>
    <row r="5" spans="1:3" ht="63" x14ac:dyDescent="0.25">
      <c r="A5" s="34" t="s">
        <v>63</v>
      </c>
      <c r="B5" s="34" t="s">
        <v>24</v>
      </c>
      <c r="C5" s="56" t="s">
        <v>105</v>
      </c>
    </row>
    <row r="6" spans="1:3" ht="31.5" x14ac:dyDescent="0.25">
      <c r="A6" s="34" t="s">
        <v>64</v>
      </c>
      <c r="B6" s="34" t="s">
        <v>57</v>
      </c>
      <c r="C6" s="36" t="s">
        <v>98</v>
      </c>
    </row>
    <row r="7" spans="1:3" ht="47.25" x14ac:dyDescent="0.25">
      <c r="A7" s="34" t="s">
        <v>65</v>
      </c>
      <c r="B7" s="34" t="s">
        <v>61</v>
      </c>
      <c r="C7" s="34" t="s">
        <v>98</v>
      </c>
    </row>
    <row r="8" spans="1:3" ht="110.25" x14ac:dyDescent="0.25">
      <c r="A8" s="34" t="s">
        <v>75</v>
      </c>
      <c r="B8" s="34" t="s">
        <v>26</v>
      </c>
      <c r="C8" s="34" t="s">
        <v>94</v>
      </c>
    </row>
    <row r="9" spans="1:3" ht="126" x14ac:dyDescent="0.25">
      <c r="A9" s="34" t="s">
        <v>66</v>
      </c>
      <c r="B9" s="34" t="s">
        <v>27</v>
      </c>
      <c r="C9" s="34" t="s">
        <v>95</v>
      </c>
    </row>
    <row r="10" spans="1:3" ht="141.75" x14ac:dyDescent="0.25">
      <c r="A10" s="34" t="s">
        <v>67</v>
      </c>
      <c r="B10" s="34" t="s">
        <v>28</v>
      </c>
      <c r="C10" s="34" t="s">
        <v>99</v>
      </c>
    </row>
    <row r="11" spans="1:3" ht="78.75" x14ac:dyDescent="0.25">
      <c r="A11" s="34" t="s">
        <v>12</v>
      </c>
      <c r="B11" s="34" t="s">
        <v>25</v>
      </c>
      <c r="C11" s="34" t="s">
        <v>96</v>
      </c>
    </row>
    <row r="12" spans="1:3" ht="189" x14ac:dyDescent="0.25">
      <c r="A12" s="34" t="s">
        <v>14</v>
      </c>
      <c r="B12" s="34" t="s">
        <v>29</v>
      </c>
      <c r="C12" s="34" t="s">
        <v>106</v>
      </c>
    </row>
    <row r="13" spans="1:3" ht="78.75" x14ac:dyDescent="0.25">
      <c r="A13" s="34" t="s">
        <v>68</v>
      </c>
      <c r="B13" s="34" t="s">
        <v>30</v>
      </c>
      <c r="C13" s="34" t="s">
        <v>92</v>
      </c>
    </row>
    <row r="14" spans="1:3" ht="78.75" x14ac:dyDescent="0.25">
      <c r="A14" s="34" t="s">
        <v>69</v>
      </c>
      <c r="B14" s="34" t="s">
        <v>31</v>
      </c>
      <c r="C14" s="34" t="s">
        <v>93</v>
      </c>
    </row>
    <row r="15" spans="1:3" ht="78.75" x14ac:dyDescent="0.25">
      <c r="A15" s="34" t="s">
        <v>70</v>
      </c>
      <c r="B15" s="34" t="s">
        <v>55</v>
      </c>
      <c r="C15" s="34" t="s">
        <v>107</v>
      </c>
    </row>
    <row r="16" spans="1:3" ht="94.5" x14ac:dyDescent="0.25">
      <c r="A16" s="34" t="s">
        <v>71</v>
      </c>
      <c r="B16" s="34" t="s">
        <v>58</v>
      </c>
      <c r="C16" s="34" t="s">
        <v>79</v>
      </c>
    </row>
    <row r="17" spans="1:3" ht="126" x14ac:dyDescent="0.25">
      <c r="A17" s="34" t="s">
        <v>72</v>
      </c>
      <c r="B17" s="34" t="s">
        <v>59</v>
      </c>
      <c r="C17" s="34" t="s">
        <v>104</v>
      </c>
    </row>
  </sheetData>
  <sheetProtection sheet="1" objects="1" scenarios="1"/>
  <pageMargins left="0.7" right="0.7" top="1.0520833333333333" bottom="0.75" header="0.3" footer="0.3"/>
  <pageSetup orientation="portrait" r:id="rId1"/>
  <headerFooter>
    <oddHeader>&amp;L&amp;"-,Bold"&amp;12Program Reach Worksheet Instruction&amp;R&amp;12Adolescent Family Life Program
RFA #20-10014
Attachment 4 A03</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Normal="100" zoomScalePageLayoutView="80" workbookViewId="0">
      <selection activeCell="B3" sqref="B3"/>
    </sheetView>
  </sheetViews>
  <sheetFormatPr defaultColWidth="0" defaultRowHeight="18.75" zeroHeight="1" x14ac:dyDescent="0.3"/>
  <cols>
    <col min="1" max="1" width="10.7109375" style="38" customWidth="1"/>
    <col min="2" max="2" width="41.7109375" style="39" customWidth="1"/>
    <col min="3" max="3" width="3.140625" style="55" customWidth="1"/>
    <col min="4" max="4" width="14.140625" style="40" customWidth="1"/>
    <col min="5" max="5" width="3" style="55" customWidth="1"/>
    <col min="6" max="6" width="13.140625" style="40" customWidth="1"/>
    <col min="7" max="15" width="9.140625" style="27" hidden="1" customWidth="1"/>
    <col min="16" max="21" width="0" style="27" hidden="1" customWidth="1"/>
    <col min="22" max="16378" width="9.140625" style="27" hidden="1"/>
    <col min="16379" max="16382" width="9.140625" style="27" hidden="1" customWidth="1"/>
    <col min="16383" max="16384" width="9.140625" style="27" hidden="1"/>
  </cols>
  <sheetData>
    <row r="1" spans="1:6" x14ac:dyDescent="0.3">
      <c r="A1" s="25"/>
      <c r="B1" s="1" t="s">
        <v>0</v>
      </c>
      <c r="C1" s="1"/>
      <c r="D1" s="5"/>
      <c r="E1" s="1"/>
      <c r="F1" s="5"/>
    </row>
    <row r="2" spans="1:6" x14ac:dyDescent="0.3">
      <c r="A2" s="25" t="s">
        <v>32</v>
      </c>
      <c r="B2" s="5"/>
      <c r="C2" s="1"/>
      <c r="D2" s="5"/>
      <c r="E2" s="1"/>
      <c r="F2" s="5"/>
    </row>
    <row r="3" spans="1:6" x14ac:dyDescent="0.3">
      <c r="A3" s="26" t="s">
        <v>21</v>
      </c>
      <c r="B3" s="6" t="s">
        <v>20</v>
      </c>
      <c r="C3" s="1"/>
      <c r="D3" s="5"/>
      <c r="E3" s="1"/>
      <c r="F3" s="5"/>
    </row>
    <row r="4" spans="1:6" x14ac:dyDescent="0.3">
      <c r="A4" s="25" t="s">
        <v>22</v>
      </c>
      <c r="B4" s="6" t="s">
        <v>19</v>
      </c>
      <c r="C4" s="44"/>
      <c r="D4" s="7"/>
      <c r="E4" s="44"/>
      <c r="F4" s="7"/>
    </row>
    <row r="5" spans="1:6" x14ac:dyDescent="0.3">
      <c r="A5" s="25" t="s">
        <v>43</v>
      </c>
      <c r="B5" s="24" t="s">
        <v>53</v>
      </c>
      <c r="C5" s="45"/>
      <c r="D5" s="8"/>
      <c r="E5" s="45"/>
      <c r="F5" s="27"/>
    </row>
    <row r="6" spans="1:6" ht="48" x14ac:dyDescent="0.3">
      <c r="A6" s="25"/>
      <c r="B6" s="9"/>
      <c r="C6" s="46"/>
      <c r="D6" s="43" t="s">
        <v>1</v>
      </c>
      <c r="E6" s="46"/>
      <c r="F6" s="30" t="s">
        <v>2</v>
      </c>
    </row>
    <row r="7" spans="1:6" ht="32.25" x14ac:dyDescent="0.3">
      <c r="A7" s="25" t="s">
        <v>24</v>
      </c>
      <c r="B7" s="10" t="s">
        <v>3</v>
      </c>
      <c r="C7" s="47"/>
      <c r="D7" s="6"/>
      <c r="E7" s="47"/>
      <c r="F7" s="6"/>
    </row>
    <row r="8" spans="1:6" x14ac:dyDescent="0.3">
      <c r="A8" s="25"/>
      <c r="B8" s="10"/>
      <c r="C8" s="44"/>
      <c r="D8" s="7"/>
      <c r="E8" s="44"/>
      <c r="F8" s="7"/>
    </row>
    <row r="9" spans="1:6" x14ac:dyDescent="0.3">
      <c r="A9" s="25"/>
      <c r="B9" s="9" t="s">
        <v>4</v>
      </c>
      <c r="C9" s="44"/>
      <c r="D9" s="7"/>
      <c r="E9" s="44"/>
      <c r="F9" s="7"/>
    </row>
    <row r="10" spans="1:6" ht="48" x14ac:dyDescent="0.3">
      <c r="A10" s="28" t="s">
        <v>33</v>
      </c>
      <c r="B10" s="11" t="s">
        <v>50</v>
      </c>
      <c r="C10" s="45"/>
      <c r="D10" s="42"/>
      <c r="E10" s="45"/>
      <c r="F10" s="12"/>
    </row>
    <row r="11" spans="1:6" x14ac:dyDescent="0.3">
      <c r="A11" s="25" t="s">
        <v>34</v>
      </c>
      <c r="B11" s="13" t="s">
        <v>5</v>
      </c>
      <c r="C11" s="48"/>
      <c r="D11" s="14" t="str">
        <f>"+" &amp; ROUND((D10*0.484),0)</f>
        <v>+0</v>
      </c>
      <c r="E11" s="48"/>
      <c r="F11" s="7"/>
    </row>
    <row r="12" spans="1:6" x14ac:dyDescent="0.3">
      <c r="A12" s="25" t="s">
        <v>35</v>
      </c>
      <c r="B12" s="13" t="s">
        <v>6</v>
      </c>
      <c r="C12" s="49"/>
      <c r="D12" s="14">
        <f>ROUND(((D10*1.484)*- 0.084),0)</f>
        <v>0</v>
      </c>
      <c r="E12" s="49"/>
      <c r="F12" s="7"/>
    </row>
    <row r="13" spans="1:6" x14ac:dyDescent="0.3">
      <c r="A13" s="25" t="s">
        <v>36</v>
      </c>
      <c r="B13" s="13" t="s">
        <v>7</v>
      </c>
      <c r="C13" s="49"/>
      <c r="D13" s="14">
        <f>ROUND((D10*1.484)*-0.066,0)</f>
        <v>0</v>
      </c>
      <c r="E13" s="49"/>
      <c r="F13" s="7"/>
    </row>
    <row r="14" spans="1:6" x14ac:dyDescent="0.3">
      <c r="A14" s="25" t="s">
        <v>26</v>
      </c>
      <c r="B14" s="10" t="s">
        <v>8</v>
      </c>
      <c r="C14" s="50" t="s">
        <v>9</v>
      </c>
      <c r="D14" s="15">
        <f>ROUND(D10+D11+D12+D13,0)</f>
        <v>0</v>
      </c>
      <c r="E14" s="50" t="s">
        <v>9</v>
      </c>
      <c r="F14" s="6"/>
    </row>
    <row r="15" spans="1:6" x14ac:dyDescent="0.3">
      <c r="A15" s="25"/>
      <c r="B15" s="10"/>
      <c r="C15" s="49"/>
      <c r="D15" s="27"/>
      <c r="E15" s="49"/>
      <c r="F15" s="7"/>
    </row>
    <row r="16" spans="1:6" x14ac:dyDescent="0.3">
      <c r="A16" s="25" t="s">
        <v>37</v>
      </c>
      <c r="B16" s="10" t="s">
        <v>10</v>
      </c>
      <c r="C16" s="50"/>
      <c r="D16" s="27"/>
      <c r="E16" s="50" t="s">
        <v>9</v>
      </c>
      <c r="F16" s="6"/>
    </row>
    <row r="17" spans="1:15" x14ac:dyDescent="0.3">
      <c r="A17" s="25"/>
      <c r="B17" s="10"/>
      <c r="C17" s="44"/>
      <c r="D17" s="7"/>
      <c r="E17" s="44"/>
      <c r="F17" s="7"/>
    </row>
    <row r="18" spans="1:15" x14ac:dyDescent="0.3">
      <c r="A18" s="25" t="s">
        <v>28</v>
      </c>
      <c r="B18" s="10" t="s">
        <v>11</v>
      </c>
      <c r="C18" s="50" t="s">
        <v>9</v>
      </c>
      <c r="D18" s="15">
        <f>ROUND(((D7-D14)*0.565),0)</f>
        <v>0</v>
      </c>
      <c r="E18" s="50" t="s">
        <v>9</v>
      </c>
      <c r="F18" s="6"/>
    </row>
    <row r="19" spans="1:15" x14ac:dyDescent="0.3">
      <c r="A19" s="25"/>
      <c r="B19" s="10"/>
      <c r="C19" s="44"/>
      <c r="D19" s="7"/>
      <c r="E19" s="44"/>
      <c r="F19" s="7"/>
    </row>
    <row r="20" spans="1:15" x14ac:dyDescent="0.3">
      <c r="A20" s="25" t="s">
        <v>38</v>
      </c>
      <c r="B20" s="10" t="s">
        <v>12</v>
      </c>
      <c r="C20" s="47" t="s">
        <v>13</v>
      </c>
      <c r="D20" s="14">
        <f>ROUND(((D7-D14-D16-D18)*0.114),0)</f>
        <v>0</v>
      </c>
      <c r="E20" s="47" t="s">
        <v>13</v>
      </c>
      <c r="F20" s="6"/>
    </row>
    <row r="21" spans="1:15" x14ac:dyDescent="0.3">
      <c r="A21" s="25"/>
      <c r="B21" s="10"/>
      <c r="C21" s="44"/>
      <c r="D21" s="7"/>
      <c r="E21" s="44"/>
      <c r="F21" s="7"/>
    </row>
    <row r="22" spans="1:15" ht="32.25" x14ac:dyDescent="0.3">
      <c r="A22" s="25" t="s">
        <v>39</v>
      </c>
      <c r="B22" s="10" t="s">
        <v>14</v>
      </c>
      <c r="C22" s="51"/>
      <c r="D22" s="41"/>
      <c r="E22" s="51"/>
      <c r="F22" s="41"/>
    </row>
    <row r="23" spans="1:15" x14ac:dyDescent="0.3">
      <c r="A23" s="25"/>
      <c r="B23" s="10"/>
      <c r="C23" s="52">
        <f>IF(D22 = "",1,0)</f>
        <v>1</v>
      </c>
      <c r="D23" s="16" t="e">
        <f>AND(#REF!=0,D22 &lt;1)</f>
        <v>#REF!</v>
      </c>
      <c r="E23" s="52">
        <f>IF(F22 = "",1,0)</f>
        <v>1</v>
      </c>
      <c r="F23" s="16" t="b">
        <f>AND(E23=0,F22 &lt;1)</f>
        <v>0</v>
      </c>
    </row>
    <row r="24" spans="1:15" ht="32.25" x14ac:dyDescent="0.3">
      <c r="A24" s="25"/>
      <c r="B24" s="9" t="s">
        <v>45</v>
      </c>
      <c r="C24" s="44"/>
      <c r="D24" s="7"/>
      <c r="E24" s="44"/>
      <c r="F24" s="7"/>
    </row>
    <row r="25" spans="1:15" x14ac:dyDescent="0.3">
      <c r="A25" s="25" t="s">
        <v>54</v>
      </c>
      <c r="B25" s="13" t="s">
        <v>46</v>
      </c>
      <c r="C25" s="49"/>
      <c r="D25" s="14">
        <f>ROUND(D7- (D14+D18)+D20,0)</f>
        <v>0</v>
      </c>
      <c r="E25" s="49"/>
      <c r="F25" s="17">
        <f>F7-F14-F16-F18+F20</f>
        <v>0</v>
      </c>
    </row>
    <row r="26" spans="1:15" x14ac:dyDescent="0.3">
      <c r="A26" s="25" t="s">
        <v>40</v>
      </c>
      <c r="B26" s="13" t="s">
        <v>47</v>
      </c>
      <c r="C26" s="45"/>
      <c r="D26" s="14">
        <f>ROUND(D25*(1-(D22/100)),0)</f>
        <v>0</v>
      </c>
      <c r="E26" s="45"/>
      <c r="F26" s="15">
        <f>F25*(1-(F22/100))</f>
        <v>0</v>
      </c>
    </row>
    <row r="27" spans="1:15" ht="19.5" thickBot="1" x14ac:dyDescent="0.35">
      <c r="A27" s="29" t="s">
        <v>55</v>
      </c>
      <c r="B27" s="18" t="s">
        <v>48</v>
      </c>
      <c r="C27" s="53"/>
      <c r="D27" s="19">
        <f>ROUND(D26*(1-(D22/100)),0)</f>
        <v>0</v>
      </c>
      <c r="E27" s="53"/>
      <c r="F27" s="15">
        <f>F26*(1-(F22/100))</f>
        <v>0</v>
      </c>
    </row>
    <row r="28" spans="1:15" ht="19.5" thickTop="1" x14ac:dyDescent="0.25">
      <c r="A28" s="20"/>
      <c r="B28" s="21"/>
      <c r="C28" s="54"/>
      <c r="D28" s="31"/>
      <c r="E28" s="54"/>
      <c r="F28" s="21"/>
      <c r="G28" s="21"/>
      <c r="H28" s="21"/>
      <c r="I28" s="21"/>
      <c r="J28" s="21"/>
      <c r="K28" s="21"/>
      <c r="L28" s="21"/>
      <c r="M28" s="21"/>
      <c r="N28" s="21"/>
      <c r="O28" s="21"/>
    </row>
    <row r="29" spans="1:15" x14ac:dyDescent="0.3">
      <c r="A29" s="25"/>
      <c r="B29" s="22" t="s">
        <v>15</v>
      </c>
      <c r="C29" s="51"/>
      <c r="D29" s="23" t="s">
        <v>51</v>
      </c>
      <c r="E29" s="51"/>
      <c r="F29" s="23" t="s">
        <v>52</v>
      </c>
      <c r="G29" s="7"/>
      <c r="H29" s="7"/>
      <c r="I29" s="7"/>
      <c r="J29" s="7"/>
      <c r="K29" s="7"/>
      <c r="L29" s="7"/>
      <c r="M29" s="7"/>
    </row>
    <row r="30" spans="1:15" x14ac:dyDescent="0.3">
      <c r="A30" s="25" t="s">
        <v>41</v>
      </c>
      <c r="B30" s="13" t="s">
        <v>16</v>
      </c>
      <c r="C30" s="51"/>
      <c r="D30" s="6"/>
      <c r="E30" s="51"/>
      <c r="F30" s="6"/>
      <c r="G30" s="7"/>
      <c r="H30" s="7"/>
      <c r="I30" s="7"/>
      <c r="J30" s="7"/>
      <c r="K30" s="7"/>
      <c r="L30" s="7"/>
      <c r="M30" s="7"/>
    </row>
    <row r="31" spans="1:15" x14ac:dyDescent="0.3">
      <c r="A31" s="25" t="s">
        <v>42</v>
      </c>
      <c r="B31" s="13" t="s">
        <v>49</v>
      </c>
      <c r="C31" s="51"/>
      <c r="D31" s="6"/>
      <c r="E31" s="51"/>
      <c r="F31" s="6"/>
      <c r="G31" s="7"/>
      <c r="H31" s="7"/>
      <c r="I31" s="7"/>
      <c r="J31" s="7"/>
      <c r="K31" s="7"/>
      <c r="L31" s="7"/>
      <c r="M31" s="7"/>
    </row>
    <row r="32" spans="1:15" x14ac:dyDescent="0.3">
      <c r="A32" s="25" t="s">
        <v>56</v>
      </c>
      <c r="B32" s="13" t="s">
        <v>17</v>
      </c>
      <c r="C32" s="51"/>
      <c r="D32" s="6"/>
      <c r="E32" s="51"/>
      <c r="F32" s="6"/>
      <c r="G32" s="7"/>
      <c r="H32" s="7"/>
      <c r="I32" s="7"/>
      <c r="J32" s="7"/>
      <c r="K32" s="7"/>
      <c r="L32" s="7"/>
      <c r="M32" s="7"/>
    </row>
    <row r="33" hidden="1" x14ac:dyDescent="0.3"/>
    <row r="34" hidden="1" x14ac:dyDescent="0.3"/>
    <row r="35" hidden="1" x14ac:dyDescent="0.3"/>
    <row r="36" hidden="1" x14ac:dyDescent="0.3"/>
    <row r="37" hidden="1" x14ac:dyDescent="0.3"/>
  </sheetData>
  <sheetProtection sheet="1" objects="1" scenarios="1"/>
  <conditionalFormatting sqref="K29:K32 M28">
    <cfRule type="containsText" dxfId="0" priority="2" operator="containsText" text="ERR!">
      <formula>NOT(ISERROR(SEARCH("ERR!",K28)))</formula>
    </cfRule>
  </conditionalFormatting>
  <dataValidations xWindow="202" yWindow="311" count="30">
    <dataValidation allowBlank="1" showInputMessage="1" showErrorMessage="1" prompt="Enter Agency Name" sqref="B3"/>
    <dataValidation allowBlank="1" showInputMessage="1" showErrorMessage="1" prompt="Enter county or counties in proposed service area" sqref="B4"/>
    <dataValidation type="whole" operator="greaterThanOrEqual" allowBlank="1" showInputMessage="1" showErrorMessage="1" prompt="Projected number of expectant and parenting females in 2020 for proposed service area. See appendix 2." sqref="D7">
      <formula1>1</formula1>
    </dataValidation>
    <dataValidation allowBlank="1" showInputMessage="1" showErrorMessage="1" prompt="Auto-populated, Male Youth Service Adjustment" sqref="D20"/>
    <dataValidation type="whole" operator="greaterThanOrEqual" allowBlank="1" showInputMessage="1" showErrorMessage="1" prompt="Number of Cal-Learn youth served in proposed service area July 2019. See appendix 2, table 2, column 3." sqref="D10">
      <formula1>1</formula1>
    </dataValidation>
    <dataValidation allowBlank="1" showInputMessage="1" showErrorMessage="1" prompt="Optional, but required if using a local method. Enter projected number of expectant and parenting females in 2020 for proposed service area. See appendix 2." sqref="F7"/>
    <dataValidation allowBlank="1" showInputMessage="1" showErrorMessage="1" prompt="Auto-populated, Adjusted for Cal Learn Annual Reach" sqref="D11"/>
    <dataValidation allowBlank="1" showInputMessage="1" showErrorMessage="1" prompt="Auto-populated - Adjusted for Male Population" sqref="D12"/>
    <dataValidation allowBlank="1" showInputMessage="1" showErrorMessage="1" prompt="Auto-populated, Adjusted for A F L P and Cal-Learn Overlap" sqref="D13"/>
    <dataValidation allowBlank="1" showInputMessage="1" showErrorMessage="1" prompt="Auto-populated, Total Cal-Learn Adjustment" sqref="D14"/>
    <dataValidation allowBlank="1" showInputMessage="1" showErrorMessage="1" prompt="Optional, but required if using a local method. Enter adjustment for projected annual decline in population of expectant and parenting females. See appendix 2, table 2." sqref="F22"/>
    <dataValidation allowBlank="1" showInputMessage="1" showErrorMessage="1" prompt="Optional. If using a local method, enter a Cal-Learn Adjustment which decreases program reach." sqref="F14"/>
    <dataValidation allowBlank="1" showInputMessage="1" showErrorMessage="1" prompt="Optional. If using a local method, enter Other Program(s) Adjustment which decreases program reach." sqref="F16"/>
    <dataValidation allowBlank="1" showInputMessage="1" showErrorMessage="1" prompt="Optional. Using a local method, enter Recruitment Adjustment. Decreases program reach." sqref="F18"/>
    <dataValidation allowBlank="1" showInputMessage="1" showErrorMessage="1" prompt="Optional. Using a local method, enter Male Youth Service Adjustment. Increases program reach." sqref="F20"/>
    <dataValidation allowBlank="1" showInputMessage="1" showErrorMessage="1" prompt="Autopopulated, Total Potential Program Reach in Service Area F Y 2020 2021" sqref="D25"/>
    <dataValidation allowBlank="1" showInputMessage="1" showErrorMessage="1" prompt="Autopopulated, Total Potential Program Reach in Service Area FY 2021-2022" sqref="D26"/>
    <dataValidation allowBlank="1" showInputMessage="1" showErrorMessage="1" prompt="Autopopulated, Total Potential Program Reach in Service Area FY 2022-2023" sqref="D27"/>
    <dataValidation allowBlank="1" showInputMessage="1" showErrorMessage="1" prompt="Auto-populated, Recruitment Adjustment" sqref="D18"/>
    <dataValidation allowBlank="1" showInputMessage="1" showErrorMessage="1" prompt="Adjustment for projected annual decline in population of expectant and parenting females. Use data from Appendix 2, table 2 to enter EPF decline. If Alameda, -10.5% would be entered as 10.5 (without the negative/minus sign)." sqref="D22"/>
    <dataValidation allowBlank="1" showInputMessage="1" showErrorMessage="1" prompt="Using local method, Total Potential Program Reach in Service Area F Y 2020-2021" sqref="F25"/>
    <dataValidation allowBlank="1" showInputMessage="1" showErrorMessage="1" prompt="Using local method, Total Potential Program Reach in Service Area F Y 2022-2023" sqref="F27"/>
    <dataValidation allowBlank="1" showInputMessage="1" showErrorMessage="1" prompt="Using local method, Total Potential Program Reach in Service Area F Y 2021-2022" sqref="F26"/>
    <dataValidation type="whole" operator="greaterThanOrEqual" allowBlank="1" showInputMessage="1" showErrorMessage="1" errorTitle="Insufficient Reach" error="Minimum reach is 40 youth." prompt="Enter the number of youth you propose to reach in F Y 2020 2021." sqref="D30">
      <formula1>40</formula1>
    </dataValidation>
    <dataValidation type="whole" operator="greaterThanOrEqual" allowBlank="1" showInputMessage="1" showErrorMessage="1" errorTitle="Insuffient Reach" error="Minimum reach is 40 youth" prompt="Enter the number of youth you propose to reach in F Y 2021 2022." sqref="D31">
      <formula1>40</formula1>
    </dataValidation>
    <dataValidation type="whole" operator="greaterThanOrEqual" allowBlank="1" showInputMessage="1" showErrorMessage="1" errorTitle="Insufficient Reach" error="Minimum reach is 40 youth." prompt="Enter the number of youth you propose to reach in F Y 2022 2023." sqref="D32">
      <formula1>40</formula1>
    </dataValidation>
    <dataValidation allowBlank="1" showInputMessage="1" showErrorMessage="1" prompt="Enter the case manager full time equivalent for the youth you propose to serve in F Y 2020 2021. Use a 40 to 1 ratio for each case manager F T E. Minimum is 1 F T E. See Reach Worksheet instructions." sqref="F30"/>
    <dataValidation allowBlank="1" showInputMessage="1" showErrorMessage="1" prompt="Enter the case manager full time equivalent for the youth you propose to serve in F Y 2021 2022. Use a 40 to 1 ratio for each case manager F T E. Minimum is 1 F T E. See Reach Worksheet instructions." sqref="F31"/>
    <dataValidation allowBlank="1" showInputMessage="1" showErrorMessage="1" prompt="Enter the case manager full time equivalent for the youth you propose to serve in F Y 2022 2023. Use a 40 to 1 ratio for each case manager F T E. Minimum is 1 F T E. See Reach Worksheet instructions." sqref="F32"/>
    <dataValidation allowBlank="1" showInputMessage="1" showErrorMessage="1" prompt="Brief description of the geography proposed to serve, matching the information you outlined in section A of the program narrative. Agencies proposing to serve sub-county geographies must include proposed MSSAs in this box. " sqref="B5"/>
  </dataValidations>
  <pageMargins left="0.7" right="0.7" top="1.1041666666666667" bottom="0.75" header="0.3" footer="0.3"/>
  <pageSetup orientation="portrait" r:id="rId1"/>
  <headerFooter>
    <oddHeader>&amp;LProgram Reach Worksheet&amp;RAdolescent Family Life Program
RFA #20-10014
Attachment 4 A03</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53A11FA3B3AB9243A8A469750834FBF6" ma:contentTypeVersion="3" ma:contentTypeDescription="Create a new document." ma:contentTypeScope="" ma:versionID="aab45a597a3b3860f6256282db7da1cb">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3d0e7096a49ce00442de1ffa312075ea"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Agency</TermName>
          <TermId xmlns="http://schemas.microsoft.com/office/infopath/2007/PartnerControls">a83f7ca9-5f36-4e0a-8547-5f9ce4325ad6</TermId>
        </TermInfo>
        <TermInfo xmlns="http://schemas.microsoft.com/office/infopath/2007/PartnerControls">
          <TermName xmlns="http://schemas.microsoft.com/office/infopath/2007/PartnerControls"> 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 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 Community Based Organization</TermName>
          <TermId xmlns="http://schemas.microsoft.com/office/infopath/2007/PartnerControls">36af281b-a546-4033-90fb-79469fe234da</TermId>
        </TermInfo>
        <TermInfo xmlns="http://schemas.microsoft.com/office/infopath/2007/PartnerControls">
          <TermName xmlns="http://schemas.microsoft.com/office/infopath/2007/PartnerControls"> Non-Profit Organization</TermName>
          <TermId xmlns="http://schemas.microsoft.com/office/infopath/2007/PartnerControls">b8cff195-25c4-4b19-9ac6-ae25c51a2bc6</TermId>
        </TermInfo>
      </Terms>
    </off2d280d04f435e8ad65f64297220d7>
    <TaxCatchAll xmlns="a48324c4-7d20-48d3-8188-32763737222b">
      <Value>117</Value>
      <Value>318</Value>
      <Value>197</Value>
      <Value>127</Value>
      <Value>193</Value>
      <Value>192</Value>
      <Value>191</Value>
      <Value>190</Value>
      <Value>97</Value>
      <Value>323</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Adolescent Health</TermName>
          <TermId xmlns="http://schemas.microsoft.com/office/infopath/2007/PartnerControls">7f7bcacd-74fb-433c-b8a9-bcdfd9b96da4</TermId>
        </TermInfo>
        <TermInfo xmlns="http://schemas.microsoft.com/office/infopath/2007/PartnerControls">
          <TermName xmlns="http://schemas.microsoft.com/office/infopath/2007/PartnerControls"> Family Health</TermName>
          <TermId xmlns="http://schemas.microsoft.com/office/infopath/2007/PartnerControls">6d841a69-f215-40c7-9f7b-dfb51e74da1c</TermId>
        </TermInfo>
        <TermInfo xmlns="http://schemas.microsoft.com/office/infopath/2007/PartnerControls">
          <TermName xmlns="http://schemas.microsoft.com/office/infopath/2007/PartnerControls"> Pregnancy</TermName>
          <TermId xmlns="http://schemas.microsoft.com/office/infopath/2007/PartnerControls">a57dbbbf-9a39-4c8e-9aa2-f8e97cea47b8</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Maternal, Child, and Adolescent Health</TermName>
          <TermId xmlns="http://schemas.microsoft.com/office/infopath/2007/PartnerControls">9f0ed868-60d0-412a-904d-9f1a17133701</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2C9A2A-8057-4AC9-BCD1-7E20BD01CA5C}"/>
</file>

<file path=customXml/itemProps2.xml><?xml version="1.0" encoding="utf-8"?>
<ds:datastoreItem xmlns:ds="http://schemas.openxmlformats.org/officeDocument/2006/customXml" ds:itemID="{23D77725-3436-44B5-AFE2-5924818A8B30}"/>
</file>

<file path=customXml/itemProps3.xml><?xml version="1.0" encoding="utf-8"?>
<ds:datastoreItem xmlns:ds="http://schemas.openxmlformats.org/officeDocument/2006/customXml" ds:itemID="{2142B035-3ADF-4272-AE5E-566FCC3C1F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Reach Worksheet Overview</vt:lpstr>
      <vt:lpstr>State Method Instructions</vt:lpstr>
      <vt:lpstr>Local Method Instructions</vt:lpstr>
      <vt:lpstr>Reach Worksheet</vt:lpstr>
      <vt:lpstr>'Local Method Instructions'!Print_Area</vt:lpstr>
      <vt:lpstr>'Reach Worksheet'!Print_Area</vt:lpstr>
      <vt:lpstr>'State Method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4_Program Reach Worksheet 2020 (AFLP RFA # 20-10014)</dc:title>
  <dc:creator>aflp_rfa@cdph.ca.gov</dc:creator>
  <cp:keywords>Adolescent Family Life Program, Request for Application</cp:keywords>
  <cp:lastModifiedBy>Lee, Stefanie (CDPH-CFH-MCH-ASB)</cp:lastModifiedBy>
  <cp:lastPrinted>2019-12-13T17:50:22Z</cp:lastPrinted>
  <dcterms:created xsi:type="dcterms:W3CDTF">2019-09-13T17:35:17Z</dcterms:created>
  <dcterms:modified xsi:type="dcterms:W3CDTF">2019-12-17T19:40:59Z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0x0101002CC577673628EB48993F371F1850BF7D0053A11FA3B3AB9243A8A469750834FBF6</vt:lpwstr>
  </property>
  <property fmtid="{D5CDD505-2E9C-101B-9397-08002B2CF9AE}" pid="3" name="Content Language">
    <vt:lpwstr>97;#English (United States)|25e340a5-d50c-48d7-adc0-a905fb7bff5c</vt:lpwstr>
  </property>
  <property fmtid="{D5CDD505-2E9C-101B-9397-08002B2CF9AE}" pid="4" name="Topic">
    <vt:lpwstr>318;#Adolescent Health|7f7bcacd-74fb-433c-b8a9-bcdfd9b96da4;#117;# Family Health|6d841a69-f215-40c7-9f7b-dfb51e74da1c;#323;# Pregnancy|a57dbbbf-9a39-4c8e-9aa2-f8e97cea47b8</vt:lpwstr>
  </property>
  <property fmtid="{D5CDD505-2E9C-101B-9397-08002B2CF9AE}" pid="5" name="CDPH Audience">
    <vt:lpwstr>192;#Local Agency|a83f7ca9-5f36-4e0a-8547-5f9ce4325ad6;#190;# Local Government|1cd0782c-1d77-4248-a4cc-dba29f07cf73;#197;# Local Health Jurisdiction|f68e075a-b17d-44d0-8f5c-4e108c72d912;#191;# Community Based Organization|36af281b-a546-4033-90fb-79469fe234da;#193;# Non-Profit Organization|b8cff195-25c4-4b19-9ac6-ae25c51a2bc6</vt:lpwstr>
  </property>
  <property fmtid="{D5CDD505-2E9C-101B-9397-08002B2CF9AE}" pid="6" name="Program">
    <vt:lpwstr>127;#Maternal, Child, and Adolescent Health|9f0ed868-60d0-412a-904d-9f1a17133701</vt:lpwstr>
  </property>
</Properties>
</file>